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技术工作\技术整理\官网参数整理\Q曲线数据（改）\压电定位台\XP-780.X\"/>
    </mc:Choice>
  </mc:AlternateContent>
  <bookViews>
    <workbookView xWindow="0" yWindow="0" windowWidth="16605" windowHeight="945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62913" concurrentCalc="0"/>
</workbook>
</file>

<file path=xl/calcChain.xml><?xml version="1.0" encoding="utf-8"?>
<calcChain xmlns="http://schemas.openxmlformats.org/spreadsheetml/2006/main">
  <c r="H13" i="7" l="1"/>
  <c r="G12" i="7"/>
  <c r="H12" i="7"/>
  <c r="G11" i="7"/>
  <c r="H11" i="7"/>
  <c r="G10" i="7"/>
  <c r="H10" i="7"/>
  <c r="G9" i="7"/>
  <c r="H9" i="7"/>
  <c r="G8" i="7"/>
  <c r="H8" i="7"/>
  <c r="G7" i="7"/>
  <c r="H7" i="7"/>
  <c r="G6" i="7"/>
  <c r="H6" i="7"/>
  <c r="G5" i="7"/>
  <c r="H5" i="7"/>
  <c r="G4" i="7"/>
  <c r="H4" i="7"/>
  <c r="G3" i="7"/>
  <c r="H3" i="7"/>
</calcChain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<sst xmlns="http://schemas.openxmlformats.org/spreadsheetml/2006/main" count="52" uniqueCount="27">
  <si>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</si>
  <si>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</si>
  <si>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</si>
  <si>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</si>
  <si>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</si>
  <si>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</si>
  <si>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</si>
  <si>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</si>
  <si>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</si>
  <si>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XP-780.XS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</si>
  <si>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</si>
  <si>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</si>
  <si>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</si>
  <si>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</si>
  <si>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</si>
  <si>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</si>
  <si>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</si>
  <si>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family val="2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family val="2"/>
        <charset val="134"/>
      </rPr>
      <t>info@coremorrow.com</t>
    </r>
    <r>
      <rPr>
        <b/>
        <sz val="11"/>
        <color theme="1"/>
        <rFont val="微软雅黑"/>
        <family val="2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</si>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</sst>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00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宋体"/>
      <family val="3"/>
      <charset val="134"/>
    </font>
    <font>
      <u/>
      <sz val="11"/>
      <color rgb="FF0000F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u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</a:p>
          <a:p>
            <a:pPr defTabSz="914400">
              <a:defRPr/>
            </a:pPr>
            <a:r>
              <a:rPr lang="en-US" altLang="zh-CN" sz="1000"/>
              <a:t>Displacement vs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16.400069999999999</c:v>
                </c:pt>
                <c:pt idx="2">
                  <c:v>35.069560000000003</c:v>
                </c:pt>
                <c:pt idx="3">
                  <c:v>55.373570000000001</c:v>
                </c:pt>
                <c:pt idx="4">
                  <c:v>76.625839999999997</c:v>
                </c:pt>
                <c:pt idx="5">
                  <c:v>98.083330000000004</c:v>
                </c:pt>
                <c:pt idx="6">
                  <c:v>119.32680999999999</c:v>
                </c:pt>
                <c:pt idx="7">
                  <c:v>139.99798999999999</c:v>
                </c:pt>
                <c:pt idx="8">
                  <c:v>159.71805000000001</c:v>
                </c:pt>
                <c:pt idx="9">
                  <c:v>178.44041000000001</c:v>
                </c:pt>
                <c:pt idx="10">
                  <c:v>196.08661000000001</c:v>
                </c:pt>
                <c:pt idx="11">
                  <c:v>183.90701000000001</c:v>
                </c:pt>
                <c:pt idx="12">
                  <c:v>169.59792999999999</c:v>
                </c:pt>
                <c:pt idx="13">
                  <c:v>153.7139</c:v>
                </c:pt>
                <c:pt idx="14">
                  <c:v>136.38165000000001</c:v>
                </c:pt>
                <c:pt idx="15">
                  <c:v>117.61283</c:v>
                </c:pt>
                <c:pt idx="16">
                  <c:v>97.468919999999997</c:v>
                </c:pt>
                <c:pt idx="17">
                  <c:v>75.896029999999996</c:v>
                </c:pt>
                <c:pt idx="18">
                  <c:v>52.934010000000001</c:v>
                </c:pt>
                <c:pt idx="19">
                  <c:v>28.435590000000001</c:v>
                </c:pt>
                <c:pt idx="20">
                  <c:v>2.9140100000000002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DA-4051-8BCB-2F5172E7A818}"/>
            </c:ext>
          </c:extLst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18.65446</c:v>
                </c:pt>
                <c:pt idx="2">
                  <c:v>37.342030000000001</c:v>
                </c:pt>
                <c:pt idx="3">
                  <c:v>56.05903</c:v>
                </c:pt>
                <c:pt idx="4">
                  <c:v>74.787880000000001</c:v>
                </c:pt>
                <c:pt idx="5">
                  <c:v>93.535790000000006</c:v>
                </c:pt>
                <c:pt idx="6">
                  <c:v>112.27655</c:v>
                </c:pt>
                <c:pt idx="7">
                  <c:v>131.00719000000001</c:v>
                </c:pt>
                <c:pt idx="8">
                  <c:v>149.71547000000001</c:v>
                </c:pt>
                <c:pt idx="9">
                  <c:v>168.49386999999999</c:v>
                </c:pt>
                <c:pt idx="10">
                  <c:v>187.31978000000001</c:v>
                </c:pt>
                <c:pt idx="11">
                  <c:v>168.54311000000001</c:v>
                </c:pt>
                <c:pt idx="12">
                  <c:v>149.77930000000001</c:v>
                </c:pt>
                <c:pt idx="13">
                  <c:v>131.03322</c:v>
                </c:pt>
                <c:pt idx="14">
                  <c:v>112.28529</c:v>
                </c:pt>
                <c:pt idx="15">
                  <c:v>93.550259999999994</c:v>
                </c:pt>
                <c:pt idx="16">
                  <c:v>74.802710000000005</c:v>
                </c:pt>
                <c:pt idx="17">
                  <c:v>56.069609999999997</c:v>
                </c:pt>
                <c:pt idx="18">
                  <c:v>37.341819999999998</c:v>
                </c:pt>
                <c:pt idx="19">
                  <c:v>18.636230000000001</c:v>
                </c:pt>
                <c:pt idx="20">
                  <c:v>5.8349999999999999E-2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DA-4051-8BCB-2F5172E7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Load'!$D$3:$D$11</c:f>
              <c:numCache>
                <c:formatCode>General</c:formatCode>
                <c:ptCount val="9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350</c:v>
                </c:pt>
                <c:pt idx="5">
                  <c:v>700</c:v>
                </c:pt>
                <c:pt idx="6">
                  <c:v>1500</c:v>
                </c:pt>
                <c:pt idx="7">
                  <c:v>3000</c:v>
                </c:pt>
                <c:pt idx="8">
                  <c:v>5000</c:v>
                </c:pt>
              </c:numCache>
            </c:numRef>
          </c:xVal>
          <c:yVal>
            <c:numRef>
              <c:f>'谐频与负载Freq  vs Load'!$E$3:$E$11</c:f>
              <c:numCache>
                <c:formatCode>General</c:formatCode>
                <c:ptCount val="9"/>
                <c:pt idx="1">
                  <c:v>228</c:v>
                </c:pt>
                <c:pt idx="2">
                  <c:v>174</c:v>
                </c:pt>
                <c:pt idx="3">
                  <c:v>146</c:v>
                </c:pt>
                <c:pt idx="4">
                  <c:v>93</c:v>
                </c:pt>
                <c:pt idx="5">
                  <c:v>68</c:v>
                </c:pt>
                <c:pt idx="6">
                  <c:v>48</c:v>
                </c:pt>
                <c:pt idx="7">
                  <c:v>34</c:v>
                </c:pt>
                <c:pt idx="8">
                  <c:v>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7F-4DEB-9B06-0221E2EA9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谐振频率</a:t>
                </a:r>
                <a:r>
                  <a:rPr lang="en-US"/>
                  <a:t>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/>
              <a:t>线性度</a:t>
            </a:r>
          </a:p>
          <a:p>
            <a:pPr defTabSz="914400">
              <a:defRPr/>
            </a:pPr>
            <a:r>
              <a:rPr lang="en-US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-4.1382709289964625E-2</c:v>
                </c:pt>
                <c:pt idx="2">
                  <c:v>-6.5089762544031371E-2</c:v>
                </c:pt>
                <c:pt idx="3">
                  <c:v>-7.308571470669481E-2</c:v>
                </c:pt>
                <c:pt idx="4">
                  <c:v>-7.4755586409510535E-2</c:v>
                </c:pt>
                <c:pt idx="5">
                  <c:v>-6.6250344731345806E-2</c:v>
                </c:pt>
                <c:pt idx="6">
                  <c:v>-6.1562105187191782E-2</c:v>
                </c:pt>
                <c:pt idx="7">
                  <c:v>-6.2276391740373645E-2</c:v>
                </c:pt>
                <c:pt idx="8">
                  <c:v>-7.4927484967151944E-2</c:v>
                </c:pt>
                <c:pt idx="9">
                  <c:v>-5.0145264958149992E-2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48-4740-94FA-8B0D4F292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80048</xdr:colOff>
      <xdr:row>5</xdr:row>
      <xdr:rowOff>64807</xdr:rowOff>
    </xdr:from>
    <xdr:to>
      <xdr:col>7</xdr:col>
      <xdr:colOff>596303</xdr:colOff>
      <xdr:row>26</xdr:row>
      <xdr:rowOff>191584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89161</xdr:colOff>
      <xdr:row>5</xdr:row>
      <xdr:rowOff>83185</xdr:rowOff>
    </xdr:from>
    <xdr:to>
      <xdr:col>6</xdr:col>
      <xdr:colOff>922281</xdr:colOff>
      <xdr:row>25</xdr:row>
      <xdr:rowOff>37240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439719</xdr:colOff>
      <xdr:row>4</xdr:row>
      <xdr:rowOff>61557</xdr:rowOff>
    </xdr:from>
    <xdr:to>
      <xdr:col>8</xdr:col>
      <xdr:colOff>626409</xdr:colOff>
      <xdr:row>26</xdr:row>
      <xdr:rowOff>121247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F4" sqref="F4:F14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4"/>
      <c r="B1" s="24"/>
      <c r="C1" s="10"/>
      <c r="D1" s="3" t="s">
        <v>0</v>
      </c>
      <c r="E1" s="3"/>
      <c r="F1" s="10"/>
    </row>
    <row r="2" spans="1:7" x14ac:dyDescent="0.3">
      <c r="A2" s="24"/>
      <c r="B2" s="24"/>
      <c r="C2" s="10"/>
      <c r="D2" s="24" t="s">
        <v>1</v>
      </c>
      <c r="E2" s="22" t="s">
        <v>2</v>
      </c>
      <c r="F2" s="22" t="s">
        <v>3</v>
      </c>
    </row>
    <row r="3" spans="1:7" x14ac:dyDescent="0.15">
      <c r="A3" s="24"/>
      <c r="B3" s="24"/>
      <c r="C3" s="10"/>
      <c r="D3" s="25"/>
      <c r="E3" s="2" t="s">
        <v>4</v>
      </c>
      <c r="F3" s="2" t="s">
        <v>4</v>
      </c>
    </row>
    <row r="4" spans="1:7" ht="17.25" x14ac:dyDescent="0.35">
      <c r="A4" s="24"/>
      <c r="B4" s="24"/>
      <c r="C4" s="10"/>
      <c r="D4" s="10">
        <v>0</v>
      </c>
      <c r="E4" s="16">
        <v>0</v>
      </c>
      <c r="F4" s="17">
        <v>0</v>
      </c>
      <c r="G4" s="16"/>
    </row>
    <row r="5" spans="1:7" ht="17.25" x14ac:dyDescent="0.35">
      <c r="A5" s="7" t="s">
        <v>5</v>
      </c>
      <c r="B5" s="8" t="s">
        <v>6</v>
      </c>
      <c r="C5" s="10"/>
      <c r="D5" s="10">
        <v>12</v>
      </c>
      <c r="E5" s="16">
        <v>16.400069999999999</v>
      </c>
      <c r="F5" s="17">
        <v>18.65446</v>
      </c>
      <c r="G5" s="16"/>
    </row>
    <row r="6" spans="1:7" ht="17.25" x14ac:dyDescent="0.35">
      <c r="A6" s="9"/>
      <c r="B6" s="9"/>
      <c r="C6" s="10"/>
      <c r="D6" s="10">
        <v>24</v>
      </c>
      <c r="E6" s="16">
        <v>35.069560000000003</v>
      </c>
      <c r="F6" s="17">
        <v>37.342030000000001</v>
      </c>
      <c r="G6" s="16"/>
    </row>
    <row r="7" spans="1:7" ht="17.25" x14ac:dyDescent="0.35">
      <c r="A7" s="4"/>
      <c r="C7" s="10"/>
      <c r="D7" s="10">
        <v>36</v>
      </c>
      <c r="E7" s="16">
        <v>55.373570000000001</v>
      </c>
      <c r="F7" s="17">
        <v>56.05903</v>
      </c>
      <c r="G7" s="16"/>
    </row>
    <row r="8" spans="1:7" ht="17.25" x14ac:dyDescent="0.35">
      <c r="A8" s="9"/>
      <c r="B8" s="9"/>
      <c r="C8" s="10"/>
      <c r="D8" s="10">
        <v>48</v>
      </c>
      <c r="E8" s="16">
        <v>76.625839999999997</v>
      </c>
      <c r="F8" s="17">
        <v>74.787880000000001</v>
      </c>
      <c r="G8" s="16"/>
    </row>
    <row r="9" spans="1:7" ht="17.25" x14ac:dyDescent="0.35">
      <c r="A9" s="10"/>
      <c r="B9" s="10"/>
      <c r="C9" s="10"/>
      <c r="D9" s="10">
        <v>60</v>
      </c>
      <c r="E9" s="16">
        <v>98.083330000000004</v>
      </c>
      <c r="F9" s="17">
        <v>93.535790000000006</v>
      </c>
      <c r="G9" s="16"/>
    </row>
    <row r="10" spans="1:7" ht="17.25" x14ac:dyDescent="0.35">
      <c r="A10" s="23" t="s">
        <v>7</v>
      </c>
      <c r="B10" s="23"/>
      <c r="C10" s="10"/>
      <c r="D10" s="10">
        <v>72</v>
      </c>
      <c r="E10" s="16">
        <v>119.32680999999999</v>
      </c>
      <c r="F10" s="17">
        <v>112.27655</v>
      </c>
      <c r="G10" s="16"/>
    </row>
    <row r="11" spans="1:7" ht="17.25" x14ac:dyDescent="0.35">
      <c r="A11" s="11" t="s">
        <v>8</v>
      </c>
      <c r="B11" s="11" t="s">
        <v>9</v>
      </c>
      <c r="C11" s="10"/>
      <c r="D11" s="10">
        <v>84</v>
      </c>
      <c r="E11" s="16">
        <v>139.99798999999999</v>
      </c>
      <c r="F11" s="17">
        <v>131.00719000000001</v>
      </c>
      <c r="G11" s="16"/>
    </row>
    <row r="12" spans="1:7" ht="17.25" x14ac:dyDescent="0.35">
      <c r="A12" s="4" t="s">
        <v>10</v>
      </c>
      <c r="B12" s="4" t="s">
        <v>11</v>
      </c>
      <c r="C12" s="10"/>
      <c r="D12" s="10">
        <v>96</v>
      </c>
      <c r="E12" s="16">
        <v>159.71805000000001</v>
      </c>
      <c r="F12" s="17">
        <v>149.71547000000001</v>
      </c>
      <c r="G12" s="16"/>
    </row>
    <row r="13" spans="1:7" ht="17.25" x14ac:dyDescent="0.35">
      <c r="A13" s="4" t="s">
        <v>12</v>
      </c>
      <c r="B13" s="4" t="s">
        <v>13</v>
      </c>
      <c r="C13" s="10"/>
      <c r="D13" s="10">
        <v>108</v>
      </c>
      <c r="E13" s="16">
        <v>178.44041000000001</v>
      </c>
      <c r="F13" s="17">
        <v>168.49386999999999</v>
      </c>
      <c r="G13" s="16"/>
    </row>
    <row r="14" spans="1:7" ht="17.25" x14ac:dyDescent="0.35">
      <c r="A14" s="4" t="s">
        <v>14</v>
      </c>
      <c r="B14" s="4" t="s">
        <v>15</v>
      </c>
      <c r="C14" s="10"/>
      <c r="D14" s="10">
        <v>120</v>
      </c>
      <c r="E14" s="16">
        <v>196.08661000000001</v>
      </c>
      <c r="F14" s="17">
        <v>187.31978000000001</v>
      </c>
      <c r="G14" s="16"/>
    </row>
    <row r="15" spans="1:7" ht="17.25" x14ac:dyDescent="0.35">
      <c r="A15" s="13"/>
      <c r="B15" s="10"/>
      <c r="C15" s="10"/>
      <c r="D15" s="10">
        <v>108</v>
      </c>
      <c r="E15" s="16">
        <v>183.90701000000001</v>
      </c>
      <c r="F15" s="17">
        <v>168.54311000000001</v>
      </c>
      <c r="G15" s="16"/>
    </row>
    <row r="16" spans="1:7" ht="17.25" x14ac:dyDescent="0.35">
      <c r="A16" s="13"/>
      <c r="B16" s="13"/>
      <c r="C16" s="10"/>
      <c r="D16" s="10">
        <v>96</v>
      </c>
      <c r="E16" s="16">
        <v>169.59792999999999</v>
      </c>
      <c r="F16" s="17">
        <v>149.77930000000001</v>
      </c>
      <c r="G16" s="16"/>
    </row>
    <row r="17" spans="1:7" ht="17.25" x14ac:dyDescent="0.35">
      <c r="A17" s="10"/>
      <c r="B17" s="10"/>
      <c r="C17" s="10"/>
      <c r="D17" s="10">
        <v>84</v>
      </c>
      <c r="E17" s="16">
        <v>153.7139</v>
      </c>
      <c r="F17" s="17">
        <v>131.03322</v>
      </c>
      <c r="G17" s="16"/>
    </row>
    <row r="18" spans="1:7" ht="17.25" x14ac:dyDescent="0.35">
      <c r="A18" s="27" t="s">
        <v>16</v>
      </c>
      <c r="B18" s="27"/>
      <c r="C18" s="10"/>
      <c r="D18" s="10">
        <v>72</v>
      </c>
      <c r="E18" s="16">
        <v>136.38165000000001</v>
      </c>
      <c r="F18" s="17">
        <v>112.28529</v>
      </c>
      <c r="G18" s="16"/>
    </row>
    <row r="19" spans="1:7" ht="17.25" x14ac:dyDescent="0.35">
      <c r="A19" s="27"/>
      <c r="B19" s="27"/>
      <c r="C19" s="10"/>
      <c r="D19" s="10">
        <v>60</v>
      </c>
      <c r="E19" s="16">
        <v>117.61283</v>
      </c>
      <c r="F19" s="17">
        <v>93.550259999999994</v>
      </c>
      <c r="G19" s="16"/>
    </row>
    <row r="20" spans="1:7" ht="17.25" x14ac:dyDescent="0.35">
      <c r="A20" s="27"/>
      <c r="B20" s="27"/>
      <c r="C20" s="10"/>
      <c r="D20" s="10">
        <v>48</v>
      </c>
      <c r="E20" s="16">
        <v>97.468919999999997</v>
      </c>
      <c r="F20" s="17">
        <v>74.802710000000005</v>
      </c>
      <c r="G20" s="16"/>
    </row>
    <row r="21" spans="1:7" ht="17.25" x14ac:dyDescent="0.35">
      <c r="A21" s="27"/>
      <c r="B21" s="27"/>
      <c r="C21" s="10"/>
      <c r="D21" s="10">
        <v>36</v>
      </c>
      <c r="E21" s="16">
        <v>75.896029999999996</v>
      </c>
      <c r="F21" s="17">
        <v>56.069609999999997</v>
      </c>
      <c r="G21" s="16"/>
    </row>
    <row r="22" spans="1:7" ht="17.25" x14ac:dyDescent="0.35">
      <c r="A22" s="27"/>
      <c r="B22" s="27"/>
      <c r="C22" s="10"/>
      <c r="D22" s="10">
        <v>24</v>
      </c>
      <c r="E22" s="16">
        <v>52.934010000000001</v>
      </c>
      <c r="F22" s="17">
        <v>37.341819999999998</v>
      </c>
      <c r="G22" s="16"/>
    </row>
    <row r="23" spans="1:7" ht="17.25" x14ac:dyDescent="0.35">
      <c r="A23" s="18"/>
      <c r="B23" s="18"/>
      <c r="C23" s="10"/>
      <c r="D23" s="10">
        <v>12</v>
      </c>
      <c r="E23" s="16">
        <v>28.435590000000001</v>
      </c>
      <c r="F23" s="17">
        <v>18.636230000000001</v>
      </c>
      <c r="G23" s="16"/>
    </row>
    <row r="24" spans="1:7" ht="17.25" x14ac:dyDescent="0.35">
      <c r="A24" s="27" t="s">
        <v>17</v>
      </c>
      <c r="B24" s="27"/>
      <c r="C24" s="10"/>
      <c r="D24" s="10">
        <v>0</v>
      </c>
      <c r="E24" s="16">
        <v>2.9140100000000002</v>
      </c>
      <c r="F24" s="17">
        <v>5.8349999999999999E-2</v>
      </c>
      <c r="G24" s="16"/>
    </row>
    <row r="25" spans="1:7" ht="17.25" x14ac:dyDescent="0.35">
      <c r="A25" s="27"/>
      <c r="B25" s="27"/>
      <c r="C25" s="10"/>
      <c r="D25" s="10"/>
      <c r="E25" s="17"/>
      <c r="F25" s="16"/>
    </row>
    <row r="26" spans="1:7" x14ac:dyDescent="0.15">
      <c r="A26" s="26" t="s">
        <v>18</v>
      </c>
      <c r="B26" s="26"/>
      <c r="C26" s="10"/>
      <c r="D26" s="10"/>
      <c r="E26" s="9"/>
      <c r="F26" s="19"/>
    </row>
    <row r="27" spans="1:7" x14ac:dyDescent="0.15">
      <c r="A27" s="26"/>
      <c r="B27" s="26"/>
      <c r="C27" s="10"/>
      <c r="D27" s="10"/>
      <c r="E27" s="10"/>
      <c r="F27" s="20"/>
    </row>
    <row r="28" spans="1:7" x14ac:dyDescent="0.15">
      <c r="A28" s="26"/>
      <c r="B28" s="26"/>
      <c r="C28" s="10"/>
      <c r="D28" s="10"/>
      <c r="E28" s="10"/>
      <c r="F28" s="21"/>
    </row>
    <row r="29" spans="1:7" x14ac:dyDescent="0.15">
      <c r="A29" s="10"/>
      <c r="B29" s="10"/>
      <c r="C29" s="10"/>
      <c r="D29" s="10"/>
      <c r="E29" s="10"/>
      <c r="F29" s="10"/>
    </row>
    <row r="30" spans="1:7" x14ac:dyDescent="0.15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5" zoomScaleNormal="85" workbookViewId="0">
      <selection activeCell="E27" sqref="E27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625" style="1" customWidth="1"/>
    <col min="6" max="6" width="28.25" style="1" customWidth="1"/>
    <col min="7" max="7" width="13.75" style="1" customWidth="1"/>
    <col min="8" max="16384" width="9" style="1"/>
  </cols>
  <sheetData>
    <row r="1" spans="1:6" ht="22.5" x14ac:dyDescent="0.15">
      <c r="A1" s="24"/>
      <c r="B1" s="24"/>
      <c r="C1" s="10"/>
      <c r="D1" s="3" t="s">
        <v>19</v>
      </c>
      <c r="E1" s="3"/>
      <c r="F1" s="10"/>
    </row>
    <row r="2" spans="1:6" x14ac:dyDescent="0.15">
      <c r="A2" s="24"/>
      <c r="B2" s="24"/>
      <c r="C2" s="10"/>
      <c r="D2" s="28" t="s">
        <v>20</v>
      </c>
      <c r="E2" s="24" t="s">
        <v>21</v>
      </c>
      <c r="F2" s="24"/>
    </row>
    <row r="3" spans="1:6" x14ac:dyDescent="0.15">
      <c r="A3" s="24"/>
      <c r="B3" s="24"/>
      <c r="C3" s="10"/>
      <c r="D3" s="28"/>
      <c r="E3" s="29"/>
      <c r="F3" s="29"/>
    </row>
    <row r="4" spans="1:6" x14ac:dyDescent="0.35">
      <c r="A4" s="24"/>
      <c r="B4" s="24"/>
      <c r="C4" s="10"/>
      <c r="D4" s="15">
        <v>0</v>
      </c>
      <c r="E4" s="15">
        <v>228</v>
      </c>
      <c r="F4" s="16"/>
    </row>
    <row r="5" spans="1:6" x14ac:dyDescent="0.35">
      <c r="A5" s="7" t="s">
        <v>5</v>
      </c>
      <c r="B5" s="8" t="s">
        <v>6</v>
      </c>
      <c r="C5" s="10"/>
      <c r="D5" s="15">
        <v>50</v>
      </c>
      <c r="E5" s="15">
        <v>174</v>
      </c>
      <c r="F5" s="16"/>
    </row>
    <row r="6" spans="1:6" x14ac:dyDescent="0.35">
      <c r="A6" s="9"/>
      <c r="B6" s="9"/>
      <c r="C6" s="10"/>
      <c r="D6" s="15">
        <v>100</v>
      </c>
      <c r="E6" s="15">
        <v>146</v>
      </c>
      <c r="F6" s="16"/>
    </row>
    <row r="7" spans="1:6" x14ac:dyDescent="0.35">
      <c r="A7" s="4"/>
      <c r="C7" s="10"/>
      <c r="D7" s="15">
        <v>350</v>
      </c>
      <c r="E7" s="15">
        <v>93</v>
      </c>
      <c r="F7" s="16"/>
    </row>
    <row r="8" spans="1:6" x14ac:dyDescent="0.35">
      <c r="A8" s="9"/>
      <c r="B8" s="9"/>
      <c r="C8" s="10"/>
      <c r="D8" s="15">
        <v>700</v>
      </c>
      <c r="E8" s="15">
        <v>68</v>
      </c>
      <c r="F8" s="16"/>
    </row>
    <row r="9" spans="1:6" x14ac:dyDescent="0.35">
      <c r="A9" s="10"/>
      <c r="B9" s="10"/>
      <c r="C9" s="10"/>
      <c r="D9" s="15">
        <v>1500</v>
      </c>
      <c r="E9" s="15">
        <v>48</v>
      </c>
      <c r="F9" s="16"/>
    </row>
    <row r="10" spans="1:6" x14ac:dyDescent="0.35">
      <c r="A10" s="23" t="s">
        <v>7</v>
      </c>
      <c r="B10" s="23"/>
      <c r="C10" s="10"/>
      <c r="D10" s="15">
        <v>3000</v>
      </c>
      <c r="E10" s="15">
        <v>34</v>
      </c>
      <c r="F10" s="16"/>
    </row>
    <row r="11" spans="1:6" ht="17.25" x14ac:dyDescent="0.35">
      <c r="A11" s="11" t="s">
        <v>8</v>
      </c>
      <c r="B11" s="11" t="s">
        <v>9</v>
      </c>
      <c r="C11" s="10"/>
      <c r="D11" s="15">
        <v>5000</v>
      </c>
      <c r="E11" s="15">
        <v>26</v>
      </c>
      <c r="F11" s="16"/>
    </row>
    <row r="12" spans="1:6" ht="17.25" x14ac:dyDescent="0.35">
      <c r="A12" s="4" t="s">
        <v>10</v>
      </c>
      <c r="B12" s="4" t="s">
        <v>11</v>
      </c>
      <c r="C12" s="10"/>
      <c r="D12" s="10"/>
      <c r="E12" s="17"/>
      <c r="F12" s="16"/>
    </row>
    <row r="13" spans="1:6" ht="17.25" x14ac:dyDescent="0.35">
      <c r="A13" s="4"/>
      <c r="B13" s="4"/>
      <c r="C13" s="10"/>
      <c r="D13" s="10"/>
      <c r="E13" s="17"/>
      <c r="F13" s="16"/>
    </row>
    <row r="14" spans="1:6" ht="17.25" x14ac:dyDescent="0.35">
      <c r="A14" s="4"/>
      <c r="B14" s="4"/>
      <c r="C14" s="10"/>
      <c r="D14" s="10"/>
      <c r="E14" s="17"/>
      <c r="F14" s="16"/>
    </row>
    <row r="15" spans="1:6" ht="17.25" x14ac:dyDescent="0.35">
      <c r="A15" s="10"/>
      <c r="B15" s="10"/>
      <c r="C15" s="10"/>
      <c r="D15" s="10"/>
      <c r="E15" s="17"/>
      <c r="F15" s="16"/>
    </row>
    <row r="16" spans="1:6" ht="17.25" x14ac:dyDescent="0.35">
      <c r="A16" s="13"/>
      <c r="B16" s="10"/>
      <c r="C16" s="10"/>
      <c r="D16" s="10"/>
      <c r="E16" s="17"/>
      <c r="F16" s="16"/>
    </row>
    <row r="17" spans="1:6" ht="17.25" x14ac:dyDescent="0.35">
      <c r="A17" s="13"/>
      <c r="B17" s="13"/>
      <c r="C17" s="10"/>
      <c r="D17" s="10"/>
      <c r="E17" s="17"/>
      <c r="F17" s="16"/>
    </row>
    <row r="18" spans="1:6" ht="17.25" x14ac:dyDescent="0.35">
      <c r="A18" s="10"/>
      <c r="B18" s="10"/>
      <c r="C18" s="10"/>
      <c r="D18" s="10"/>
      <c r="E18" s="17"/>
      <c r="F18" s="16"/>
    </row>
    <row r="19" spans="1:6" ht="17.25" x14ac:dyDescent="0.35">
      <c r="A19" s="27" t="s">
        <v>16</v>
      </c>
      <c r="B19" s="27"/>
      <c r="C19" s="10"/>
      <c r="D19" s="10"/>
      <c r="E19" s="17"/>
      <c r="F19" s="16"/>
    </row>
    <row r="20" spans="1:6" ht="17.25" x14ac:dyDescent="0.35">
      <c r="A20" s="27"/>
      <c r="B20" s="27"/>
      <c r="C20" s="10"/>
      <c r="D20" s="10"/>
      <c r="E20" s="17"/>
      <c r="F20" s="16"/>
    </row>
    <row r="21" spans="1:6" ht="17.25" x14ac:dyDescent="0.35">
      <c r="A21" s="27"/>
      <c r="B21" s="27"/>
      <c r="C21" s="10"/>
      <c r="D21" s="10"/>
      <c r="E21" s="17"/>
      <c r="F21" s="16"/>
    </row>
    <row r="22" spans="1:6" ht="17.25" x14ac:dyDescent="0.35">
      <c r="A22" s="27"/>
      <c r="B22" s="27"/>
      <c r="C22" s="10"/>
      <c r="D22" s="10"/>
      <c r="E22" s="17"/>
      <c r="F22" s="16"/>
    </row>
    <row r="23" spans="1:6" ht="17.25" x14ac:dyDescent="0.35">
      <c r="A23" s="27"/>
      <c r="B23" s="27"/>
      <c r="C23" s="10"/>
      <c r="D23" s="10"/>
      <c r="E23" s="17"/>
      <c r="F23" s="16"/>
    </row>
    <row r="24" spans="1:6" ht="17.25" x14ac:dyDescent="0.35">
      <c r="A24" s="18"/>
      <c r="B24" s="18"/>
      <c r="C24" s="10"/>
      <c r="D24" s="10"/>
      <c r="E24" s="17"/>
      <c r="F24" s="16"/>
    </row>
    <row r="25" spans="1:6" ht="17.25" x14ac:dyDescent="0.35">
      <c r="A25" s="27" t="s">
        <v>17</v>
      </c>
      <c r="B25" s="27"/>
      <c r="C25" s="10"/>
      <c r="D25" s="10"/>
      <c r="E25" s="17"/>
      <c r="F25" s="16"/>
    </row>
    <row r="26" spans="1:6" ht="17.25" x14ac:dyDescent="0.35">
      <c r="A26" s="27"/>
      <c r="B26" s="27"/>
      <c r="C26" s="10"/>
      <c r="D26" s="10"/>
      <c r="E26" s="17"/>
      <c r="F26" s="16"/>
    </row>
    <row r="27" spans="1:6" x14ac:dyDescent="0.15">
      <c r="A27" s="26" t="s">
        <v>18</v>
      </c>
      <c r="B27" s="26"/>
      <c r="C27" s="10"/>
      <c r="D27" s="10"/>
      <c r="E27" s="9"/>
      <c r="F27" s="19"/>
    </row>
    <row r="28" spans="1:6" x14ac:dyDescent="0.15">
      <c r="A28" s="26"/>
      <c r="B28" s="26"/>
      <c r="C28" s="10"/>
      <c r="D28" s="10"/>
      <c r="E28" s="10"/>
      <c r="F28" s="20"/>
    </row>
    <row r="29" spans="1:6" x14ac:dyDescent="0.15">
      <c r="A29" s="26"/>
      <c r="B29" s="26"/>
      <c r="C29" s="10"/>
      <c r="D29" s="10"/>
      <c r="E29" s="10"/>
      <c r="F29" s="21"/>
    </row>
    <row r="30" spans="1:6" x14ac:dyDescent="0.15">
      <c r="A30" s="10"/>
      <c r="B30" s="10"/>
      <c r="C30" s="10"/>
      <c r="D30" s="10"/>
      <c r="E30" s="10"/>
      <c r="F30" s="10"/>
    </row>
    <row r="31" spans="1:6" x14ac:dyDescent="0.15">
      <c r="A31" s="10"/>
      <c r="B31" s="10"/>
      <c r="C31" s="10"/>
      <c r="D31" s="10"/>
      <c r="E31" s="10"/>
      <c r="F31" s="10"/>
    </row>
  </sheetData>
  <mergeCells count="8">
    <mergeCell ref="A19:B23"/>
    <mergeCell ref="A25:B26"/>
    <mergeCell ref="A27:B29"/>
    <mergeCell ref="A10:B10"/>
    <mergeCell ref="D2:D3"/>
    <mergeCell ref="E2:E3"/>
    <mergeCell ref="F2:F3"/>
    <mergeCell ref="A1:B4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5" zoomScaleNormal="85" workbookViewId="0">
      <selection activeCell="E3" sqref="E3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spans="1:8" ht="22.5" x14ac:dyDescent="0.15">
      <c r="A1" s="24"/>
      <c r="B1" s="24"/>
      <c r="E1" s="3" t="s">
        <v>22</v>
      </c>
    </row>
    <row r="2" spans="1:8" ht="16.5" customHeight="1" x14ac:dyDescent="0.15">
      <c r="A2" s="24"/>
      <c r="B2" s="24"/>
      <c r="E2" s="4" t="s">
        <v>23</v>
      </c>
      <c r="F2" s="4" t="s">
        <v>24</v>
      </c>
      <c r="G2" s="4" t="s">
        <v>25</v>
      </c>
      <c r="H2" s="4" t="s">
        <v>26</v>
      </c>
    </row>
    <row r="3" spans="1:8" ht="16.5" customHeight="1" x14ac:dyDescent="0.15">
      <c r="A3" s="24"/>
      <c r="B3" s="24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spans="1:8" ht="16.5" customHeight="1" x14ac:dyDescent="0.15">
      <c r="A4" s="24"/>
      <c r="B4" s="24"/>
      <c r="E4" s="5">
        <v>1</v>
      </c>
      <c r="F4" s="5">
        <v>18.65446</v>
      </c>
      <c r="G4" s="5">
        <f>F4-F13/10*1</f>
        <v>-7.7518000000001308E-2</v>
      </c>
      <c r="H4" s="6">
        <f>G4/F13*100</f>
        <v>-4.1382709289964625E-2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37.342030000000001</v>
      </c>
      <c r="G5" s="5">
        <f>F5-F13/10*2</f>
        <v>-0.12192600000000198</v>
      </c>
      <c r="H5" s="6">
        <f>G5/F13*100</f>
        <v>-6.5089762544031371E-2</v>
      </c>
    </row>
    <row r="6" spans="1:8" ht="16.5" customHeight="1" x14ac:dyDescent="0.15">
      <c r="A6" s="9"/>
      <c r="B6" s="9"/>
      <c r="E6" s="5">
        <v>3</v>
      </c>
      <c r="F6" s="5">
        <v>56.05903</v>
      </c>
      <c r="G6" s="5">
        <f>F6-F13/10*3</f>
        <v>-0.13690400000000835</v>
      </c>
      <c r="H6" s="6">
        <f>G6/F13*100</f>
        <v>-7.308571470669481E-2</v>
      </c>
    </row>
    <row r="7" spans="1:8" ht="16.5" customHeight="1" x14ac:dyDescent="0.15">
      <c r="A7" s="4"/>
      <c r="E7" s="5">
        <v>4</v>
      </c>
      <c r="F7" s="5">
        <v>74.787880000000001</v>
      </c>
      <c r="G7" s="5">
        <f>F7-F13/10*4</f>
        <v>-0.14003200000000504</v>
      </c>
      <c r="H7" s="6">
        <f>G7/F13*100</f>
        <v>-7.4755586409510535E-2</v>
      </c>
    </row>
    <row r="8" spans="1:8" ht="16.5" customHeight="1" x14ac:dyDescent="0.15">
      <c r="A8" s="9"/>
      <c r="B8" s="9"/>
      <c r="E8" s="5">
        <v>5</v>
      </c>
      <c r="F8" s="5">
        <v>93.535790000000006</v>
      </c>
      <c r="G8" s="5">
        <f>F8-F13/10*5</f>
        <v>-0.12409999999999854</v>
      </c>
      <c r="H8" s="6">
        <f>G8/F13*100</f>
        <v>-6.6250344731345806E-2</v>
      </c>
    </row>
    <row r="9" spans="1:8" ht="16.5" customHeight="1" x14ac:dyDescent="0.15">
      <c r="A9" s="10"/>
      <c r="B9" s="10"/>
      <c r="E9" s="5">
        <v>6</v>
      </c>
      <c r="F9" s="5">
        <v>112.27655</v>
      </c>
      <c r="G9" s="5">
        <f>F9-F13/10*6</f>
        <v>-0.11531800000001624</v>
      </c>
      <c r="H9" s="6">
        <f>G9/F13*100</f>
        <v>-6.1562105187191782E-2</v>
      </c>
    </row>
    <row r="10" spans="1:8" ht="16.5" customHeight="1" x14ac:dyDescent="0.15">
      <c r="A10" s="23" t="s">
        <v>7</v>
      </c>
      <c r="B10" s="23"/>
      <c r="E10" s="5">
        <v>7</v>
      </c>
      <c r="F10" s="5">
        <v>131.00719000000001</v>
      </c>
      <c r="G10" s="5">
        <f>F10-F13/10*7</f>
        <v>-0.11665600000000609</v>
      </c>
      <c r="H10" s="6">
        <f>G10/F13*100</f>
        <v>-6.2276391740373645E-2</v>
      </c>
    </row>
    <row r="11" spans="1:8" ht="16.5" customHeight="1" x14ac:dyDescent="0.3">
      <c r="A11" s="11" t="s">
        <v>8</v>
      </c>
      <c r="B11" s="11" t="s">
        <v>9</v>
      </c>
      <c r="E11" s="5">
        <v>8</v>
      </c>
      <c r="F11" s="5">
        <v>149.71547000000001</v>
      </c>
      <c r="G11" s="5">
        <f>F11-F13/10*8</f>
        <v>-0.14035400000000209</v>
      </c>
      <c r="H11" s="6">
        <f>G11/F13*100</f>
        <v>-7.4927484967151944E-2</v>
      </c>
    </row>
    <row r="12" spans="1:8" ht="16.5" customHeight="1" x14ac:dyDescent="0.15">
      <c r="A12" s="4" t="s">
        <v>10</v>
      </c>
      <c r="B12" s="4" t="s">
        <v>11</v>
      </c>
      <c r="E12" s="5">
        <v>9</v>
      </c>
      <c r="F12" s="5">
        <v>168.49386999999999</v>
      </c>
      <c r="G12" s="5">
        <f>F12-F13/10*9</f>
        <v>-9.3932000000023663E-2</v>
      </c>
      <c r="H12" s="6">
        <f>G12/F13*100</f>
        <v>-5.0145264958149992E-2</v>
      </c>
    </row>
    <row r="13" spans="1:8" ht="16.5" customHeight="1" x14ac:dyDescent="0.15">
      <c r="A13" s="4" t="s">
        <v>12</v>
      </c>
      <c r="B13" s="4" t="s">
        <v>13</v>
      </c>
      <c r="E13" s="5">
        <v>10</v>
      </c>
      <c r="F13" s="5">
        <v>187.31978000000001</v>
      </c>
      <c r="G13" s="5">
        <v>0</v>
      </c>
      <c r="H13" s="6">
        <f>G13/F13*100</f>
        <v>0</v>
      </c>
    </row>
    <row r="14" spans="1:8" ht="16.5" customHeight="1" x14ac:dyDescent="0.15">
      <c r="A14" s="4" t="s">
        <v>14</v>
      </c>
      <c r="B14" s="4" t="s">
        <v>15</v>
      </c>
      <c r="E14" s="12"/>
      <c r="F14" s="12"/>
      <c r="G14" s="12"/>
      <c r="H14" s="12"/>
    </row>
    <row r="15" spans="1:8" ht="16.5" customHeight="1" x14ac:dyDescent="0.15">
      <c r="A15" s="10"/>
      <c r="B15" s="10"/>
      <c r="E15" s="12"/>
      <c r="F15" s="12"/>
      <c r="G15" s="12"/>
      <c r="H15" s="12"/>
    </row>
    <row r="16" spans="1:8" ht="16.5" customHeight="1" x14ac:dyDescent="0.15">
      <c r="A16" s="13"/>
      <c r="B16" s="10"/>
      <c r="E16" s="12"/>
      <c r="F16" s="12"/>
      <c r="G16" s="12"/>
      <c r="H16" s="12"/>
    </row>
    <row r="17" spans="1:8" ht="16.5" customHeight="1" x14ac:dyDescent="0.15">
      <c r="A17" s="13"/>
      <c r="B17" s="13"/>
      <c r="E17" s="12"/>
      <c r="F17" s="12"/>
      <c r="G17" s="12"/>
      <c r="H17" s="12"/>
    </row>
    <row r="18" spans="1:8" ht="16.5" customHeight="1" x14ac:dyDescent="0.15">
      <c r="A18" s="10"/>
      <c r="B18" s="10"/>
      <c r="E18" s="12"/>
      <c r="F18" s="12"/>
      <c r="G18" s="12"/>
      <c r="H18" s="12"/>
    </row>
    <row r="19" spans="1:8" ht="16.5" customHeight="1" x14ac:dyDescent="0.15">
      <c r="A19" s="30" t="s">
        <v>16</v>
      </c>
      <c r="B19" s="30"/>
      <c r="E19" s="12"/>
      <c r="F19" s="12"/>
      <c r="G19" s="12"/>
      <c r="H19" s="12"/>
    </row>
    <row r="20" spans="1:8" ht="16.5" customHeight="1" x14ac:dyDescent="0.15">
      <c r="A20" s="30"/>
      <c r="B20" s="30"/>
      <c r="E20" s="12"/>
      <c r="F20" s="12"/>
      <c r="G20" s="12"/>
      <c r="H20" s="12"/>
    </row>
    <row r="21" spans="1:8" ht="16.5" customHeight="1" x14ac:dyDescent="0.15">
      <c r="A21" s="30"/>
      <c r="B21" s="30"/>
      <c r="E21" s="12"/>
      <c r="F21" s="12"/>
      <c r="G21" s="12"/>
      <c r="H21" s="12"/>
    </row>
    <row r="22" spans="1:8" ht="16.5" customHeight="1" x14ac:dyDescent="0.15">
      <c r="A22" s="30"/>
      <c r="B22" s="30"/>
      <c r="E22" s="12"/>
      <c r="F22" s="12"/>
      <c r="G22" s="12"/>
      <c r="H22" s="12"/>
    </row>
    <row r="23" spans="1:8" ht="16.5" customHeight="1" x14ac:dyDescent="0.15">
      <c r="A23" s="30"/>
      <c r="B23" s="30"/>
      <c r="E23" s="12"/>
      <c r="F23" s="12"/>
      <c r="G23" s="12"/>
      <c r="H23" s="12"/>
    </row>
    <row r="24" spans="1:8" ht="16.5" customHeight="1" x14ac:dyDescent="0.15">
      <c r="A24" s="14"/>
      <c r="B24" s="14"/>
      <c r="E24" s="12"/>
      <c r="F24" s="12"/>
      <c r="G24" s="12"/>
      <c r="H24" s="12"/>
    </row>
    <row r="25" spans="1:8" ht="16.5" customHeight="1" x14ac:dyDescent="0.15">
      <c r="A25" s="30" t="s">
        <v>17</v>
      </c>
      <c r="B25" s="30"/>
      <c r="E25" s="12"/>
      <c r="F25" s="12"/>
      <c r="G25" s="12"/>
      <c r="H25" s="12"/>
    </row>
    <row r="26" spans="1:8" ht="16.5" customHeight="1" x14ac:dyDescent="0.15">
      <c r="A26" s="30"/>
      <c r="B26" s="30"/>
      <c r="E26" s="12"/>
      <c r="F26" s="12"/>
      <c r="G26" s="12"/>
      <c r="H26" s="12"/>
    </row>
    <row r="27" spans="1:8" ht="16.5" customHeight="1" x14ac:dyDescent="0.15">
      <c r="A27" s="31" t="s">
        <v>18</v>
      </c>
      <c r="B27" s="31"/>
    </row>
    <row r="28" spans="1:8" ht="16.5" customHeight="1" x14ac:dyDescent="0.15">
      <c r="A28" s="31"/>
      <c r="B28" s="31"/>
    </row>
    <row r="29" spans="1:8" ht="16.5" customHeight="1" x14ac:dyDescent="0.15">
      <c r="A29" s="31"/>
      <c r="B29" s="31"/>
    </row>
    <row r="30" spans="1:8" ht="16.5" customHeight="1" x14ac:dyDescent="0.15">
      <c r="A30" s="10"/>
      <c r="B30" s="10"/>
    </row>
    <row r="31" spans="1:8" x14ac:dyDescent="0.15">
      <c r="A31" s="10"/>
      <c r="B31" s="10"/>
    </row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2020-10-29T02:59:52Z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