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<sst xmlns="http://schemas.openxmlformats.org/spreadsheetml/2006/main" count="52" uniqueCount="27">
  <si>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</si>
  <si>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</si>
  <si>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</si>
  <si>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</si>
  <si>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</si>
  <si>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</si>
  <si>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</si>
  <si>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</si>
  <si>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</si>
  <si>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XP-633.XS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</si>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</sst>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1" fillId="22" borderId="1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4.43459</c:v>
                </c:pt>
                <c:pt idx="2">
                  <c:v>9.45143</c:v>
                </c:pt>
                <c:pt idx="3">
                  <c:v>14.87234</c:v>
                </c:pt>
                <c:pt idx="4">
                  <c:v>20.50226</c:v>
                </c:pt>
                <c:pt idx="5">
                  <c:v>26.1441</c:v>
                </c:pt>
                <c:pt idx="6">
                  <c:v>31.6375</c:v>
                </c:pt>
                <c:pt idx="7">
                  <c:v>36.92558</c:v>
                </c:pt>
                <c:pt idx="8">
                  <c:v>41.92475</c:v>
                </c:pt>
                <c:pt idx="9">
                  <c:v>46.64581</c:v>
                </c:pt>
                <c:pt idx="10">
                  <c:v>51.06258</c:v>
                </c:pt>
                <c:pt idx="11">
                  <c:v>47.97224</c:v>
                </c:pt>
                <c:pt idx="12">
                  <c:v>44.31702</c:v>
                </c:pt>
                <c:pt idx="13">
                  <c:v>40.2425</c:v>
                </c:pt>
                <c:pt idx="14">
                  <c:v>35.77332</c:v>
                </c:pt>
                <c:pt idx="15">
                  <c:v>30.91438</c:v>
                </c:pt>
                <c:pt idx="16">
                  <c:v>25.66715</c:v>
                </c:pt>
                <c:pt idx="17">
                  <c:v>20.01059</c:v>
                </c:pt>
                <c:pt idx="18">
                  <c:v>13.94848</c:v>
                </c:pt>
                <c:pt idx="19">
                  <c:v>7.51492</c:v>
                </c:pt>
                <c:pt idx="20">
                  <c:v>0.69965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4.89519</c:v>
                </c:pt>
                <c:pt idx="2">
                  <c:v>9.80389</c:v>
                </c:pt>
                <c:pt idx="3">
                  <c:v>14.74212</c:v>
                </c:pt>
                <c:pt idx="4">
                  <c:v>19.67616</c:v>
                </c:pt>
                <c:pt idx="5">
                  <c:v>24.62568</c:v>
                </c:pt>
                <c:pt idx="6">
                  <c:v>29.56316</c:v>
                </c:pt>
                <c:pt idx="7">
                  <c:v>34.51124</c:v>
                </c:pt>
                <c:pt idx="8">
                  <c:v>39.43114</c:v>
                </c:pt>
                <c:pt idx="9">
                  <c:v>44.36551</c:v>
                </c:pt>
                <c:pt idx="10">
                  <c:v>49.37943</c:v>
                </c:pt>
                <c:pt idx="11">
                  <c:v>44.37305</c:v>
                </c:pt>
                <c:pt idx="12">
                  <c:v>39.40253</c:v>
                </c:pt>
                <c:pt idx="13">
                  <c:v>34.45641</c:v>
                </c:pt>
                <c:pt idx="14">
                  <c:v>29.49768</c:v>
                </c:pt>
                <c:pt idx="15">
                  <c:v>24.55009</c:v>
                </c:pt>
                <c:pt idx="16">
                  <c:v>19.60735</c:v>
                </c:pt>
                <c:pt idx="17">
                  <c:v>14.69139</c:v>
                </c:pt>
                <c:pt idx="18">
                  <c:v>9.78863</c:v>
                </c:pt>
                <c:pt idx="19">
                  <c:v>4.88453</c:v>
                </c:pt>
                <c:pt idx="20">
                  <c:v>0.00959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5000</c:v>
                </c:pt>
              </c:numCache>
            </c:numRef>
          </c:xVal>
          <c:yVal>
            <c:numRef>
              <c:f>'谐频与负载Freq  vs Load'!$E$3:$E$10</c:f>
              <c:numCache>
                <c:formatCode>General</c:formatCode>
                <c:ptCount val="8"/>
                <c:pt idx="1">
                  <c:v>1315</c:v>
                </c:pt>
                <c:pt idx="2">
                  <c:v>773</c:v>
                </c:pt>
                <c:pt idx="3">
                  <c:v>601</c:v>
                </c:pt>
                <c:pt idx="4">
                  <c:v>406</c:v>
                </c:pt>
                <c:pt idx="5">
                  <c:v>294</c:v>
                </c:pt>
                <c:pt idx="6">
                  <c:v>211</c:v>
                </c:pt>
                <c:pt idx="7">
                  <c:v>134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-0.0865805862886618</c:v>
                </c:pt>
                <c:pt idx="2">
                  <c:v>-0.145801602003098</c:v>
                </c:pt>
                <c:pt idx="3">
                  <c:v>-0.145220388327687</c:v>
                </c:pt>
                <c:pt idx="4">
                  <c:v>-0.153124489286327</c:v>
                </c:pt>
                <c:pt idx="5">
                  <c:v>-0.129679504198409</c:v>
                </c:pt>
                <c:pt idx="6">
                  <c:v>-0.130617141591138</c:v>
                </c:pt>
                <c:pt idx="7">
                  <c:v>-0.110088350554067</c:v>
                </c:pt>
                <c:pt idx="8">
                  <c:v>-0.146627856984171</c:v>
                </c:pt>
                <c:pt idx="9">
                  <c:v>-0.153863663472816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5</xdr:row>
      <xdr:rowOff>167005</xdr:rowOff>
    </xdr:from>
    <xdr:to>
      <xdr:col>7</xdr:col>
      <xdr:colOff>584835</xdr:colOff>
      <xdr:row>27</xdr:row>
      <xdr:rowOff>92075</xdr:rowOff>
    </xdr:to>
    <xdr:graphicFrame>
      <xdr:nvGraphicFramePr>
        <xdr:cNvPr id="14" name="图表 13"/>
        <xdr:cNvGraphicFramePr/>
      </xdr:nvGraphicFramePr>
      <xdr:xfrm>
        <a:off x="3955415" y="1290955"/>
        <a:ext cx="7393305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5</xdr:row>
      <xdr:rowOff>17145</xdr:rowOff>
    </xdr:from>
    <xdr:to>
      <xdr:col>6</xdr:col>
      <xdr:colOff>833755</xdr:colOff>
      <xdr:row>24</xdr:row>
      <xdr:rowOff>169545</xdr:rowOff>
    </xdr:to>
    <xdr:graphicFrame>
      <xdr:nvGraphicFramePr>
        <xdr:cNvPr id="3" name="图表 2"/>
        <xdr:cNvGraphicFramePr/>
      </xdr:nvGraphicFramePr>
      <xdr:xfrm>
        <a:off x="3886835" y="1141095"/>
        <a:ext cx="8002270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2075180</xdr:colOff>
      <xdr:row>2</xdr:row>
      <xdr:rowOff>205105</xdr:rowOff>
    </xdr:from>
    <xdr:to>
      <xdr:col>8</xdr:col>
      <xdr:colOff>99060</xdr:colOff>
      <xdr:row>25</xdr:row>
      <xdr:rowOff>74295</xdr:rowOff>
    </xdr:to>
    <xdr:graphicFrame>
      <xdr:nvGraphicFramePr>
        <xdr:cNvPr id="5" name="图表 2"/>
        <xdr:cNvGraphicFramePr/>
      </xdr:nvGraphicFramePr>
      <xdr:xfrm>
        <a:off x="3799205" y="700405"/>
        <a:ext cx="7696835" cy="4688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D33" sqref="D33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4.43459</v>
      </c>
      <c r="F5" s="21">
        <v>4.89519</v>
      </c>
      <c r="G5" s="20"/>
    </row>
    <row r="6" spans="1:7">
      <c r="A6" s="9"/>
      <c r="B6" s="9"/>
      <c r="C6" s="10"/>
      <c r="D6" s="10">
        <v>24</v>
      </c>
      <c r="E6" s="20">
        <v>9.45143</v>
      </c>
      <c r="F6" s="21">
        <v>9.80389</v>
      </c>
      <c r="G6" s="20"/>
    </row>
    <row r="7" spans="1:7">
      <c r="A7" s="4"/>
      <c r="C7" s="10"/>
      <c r="D7" s="10">
        <v>36</v>
      </c>
      <c r="E7" s="20">
        <v>14.87234</v>
      </c>
      <c r="F7" s="21">
        <v>14.74212</v>
      </c>
      <c r="G7" s="20"/>
    </row>
    <row r="8" spans="1:7">
      <c r="A8" s="9"/>
      <c r="B8" s="9"/>
      <c r="C8" s="10"/>
      <c r="D8" s="10">
        <v>48</v>
      </c>
      <c r="E8" s="20">
        <v>20.50226</v>
      </c>
      <c r="F8" s="21">
        <v>19.67616</v>
      </c>
      <c r="G8" s="20"/>
    </row>
    <row r="9" spans="1:7">
      <c r="A9" s="10"/>
      <c r="B9" s="10"/>
      <c r="C9" s="10"/>
      <c r="D9" s="10">
        <v>60</v>
      </c>
      <c r="E9" s="20">
        <v>26.1441</v>
      </c>
      <c r="F9" s="21">
        <v>24.62568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31.6375</v>
      </c>
      <c r="F10" s="21">
        <v>29.56316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36.92558</v>
      </c>
      <c r="F11" s="21">
        <v>34.51124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41.92475</v>
      </c>
      <c r="F12" s="21">
        <v>39.43114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46.64581</v>
      </c>
      <c r="F13" s="21">
        <v>44.36551</v>
      </c>
      <c r="G13" s="20"/>
    </row>
    <row r="14" spans="1:7">
      <c r="A14" s="4" t="s">
        <v>14</v>
      </c>
      <c r="B14" s="4" t="s">
        <v>15</v>
      </c>
      <c r="C14" s="10"/>
      <c r="D14" s="10">
        <v>120</v>
      </c>
      <c r="E14" s="20">
        <v>51.06258</v>
      </c>
      <c r="F14" s="21">
        <v>49.37943</v>
      </c>
      <c r="G14" s="20"/>
    </row>
    <row r="15" spans="1:7">
      <c r="A15" s="14"/>
      <c r="B15" s="10"/>
      <c r="C15" s="10"/>
      <c r="D15" s="10">
        <v>108</v>
      </c>
      <c r="E15" s="20">
        <v>47.97224</v>
      </c>
      <c r="F15" s="21">
        <v>44.37305</v>
      </c>
      <c r="G15" s="20"/>
    </row>
    <row r="16" spans="1:7">
      <c r="A16" s="14"/>
      <c r="B16" s="14"/>
      <c r="C16" s="10"/>
      <c r="D16" s="10">
        <v>96</v>
      </c>
      <c r="E16" s="20">
        <v>44.31702</v>
      </c>
      <c r="F16" s="21">
        <v>39.40253</v>
      </c>
      <c r="G16" s="20"/>
    </row>
    <row r="17" spans="1:7">
      <c r="A17" s="10"/>
      <c r="B17" s="10"/>
      <c r="C17" s="10"/>
      <c r="D17" s="10">
        <v>84</v>
      </c>
      <c r="E17" s="20">
        <v>40.2425</v>
      </c>
      <c r="F17" s="21">
        <v>34.45641</v>
      </c>
      <c r="G17" s="20"/>
    </row>
    <row r="18" spans="1:7">
      <c r="A18" s="22" t="s">
        <v>16</v>
      </c>
      <c r="B18" s="22"/>
      <c r="C18" s="10"/>
      <c r="D18" s="10">
        <v>72</v>
      </c>
      <c r="E18" s="20">
        <v>35.77332</v>
      </c>
      <c r="F18" s="21">
        <v>29.49768</v>
      </c>
      <c r="G18" s="20"/>
    </row>
    <row r="19" spans="1:7">
      <c r="A19" s="22"/>
      <c r="B19" s="22"/>
      <c r="C19" s="10"/>
      <c r="D19" s="10">
        <v>60</v>
      </c>
      <c r="E19" s="20">
        <v>30.91438</v>
      </c>
      <c r="F19" s="21">
        <v>24.55009</v>
      </c>
      <c r="G19" s="20"/>
    </row>
    <row r="20" spans="1:7">
      <c r="A20" s="22"/>
      <c r="B20" s="22"/>
      <c r="C20" s="10"/>
      <c r="D20" s="10">
        <v>48</v>
      </c>
      <c r="E20" s="20">
        <v>25.66715</v>
      </c>
      <c r="F20" s="21">
        <v>19.60735</v>
      </c>
      <c r="G20" s="20"/>
    </row>
    <row r="21" spans="1:7">
      <c r="A21" s="22"/>
      <c r="B21" s="22"/>
      <c r="C21" s="10"/>
      <c r="D21" s="10">
        <v>36</v>
      </c>
      <c r="E21" s="20">
        <v>20.01059</v>
      </c>
      <c r="F21" s="21">
        <v>14.69139</v>
      </c>
      <c r="G21" s="20"/>
    </row>
    <row r="22" spans="1:7">
      <c r="A22" s="22"/>
      <c r="B22" s="22"/>
      <c r="C22" s="10"/>
      <c r="D22" s="10">
        <v>24</v>
      </c>
      <c r="E22" s="20">
        <v>13.94848</v>
      </c>
      <c r="F22" s="21">
        <v>9.78863</v>
      </c>
      <c r="G22" s="20"/>
    </row>
    <row r="23" spans="1:7">
      <c r="A23" s="23"/>
      <c r="B23" s="23"/>
      <c r="C23" s="10"/>
      <c r="D23" s="10">
        <v>12</v>
      </c>
      <c r="E23" s="20">
        <v>7.51492</v>
      </c>
      <c r="F23" s="21">
        <v>4.88453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0.69965</v>
      </c>
      <c r="F24" s="21">
        <v>0.00959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C33" sqref="C33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1315</v>
      </c>
      <c r="F4" s="20"/>
    </row>
    <row r="5" s="1" customFormat="1" spans="1:6">
      <c r="A5" s="7" t="s">
        <v>5</v>
      </c>
      <c r="B5" s="8" t="s">
        <v>6</v>
      </c>
      <c r="C5" s="10"/>
      <c r="D5" s="19">
        <v>100</v>
      </c>
      <c r="E5" s="19">
        <v>773</v>
      </c>
      <c r="F5" s="20"/>
    </row>
    <row r="6" s="1" customFormat="1" spans="1:6">
      <c r="A6" s="9"/>
      <c r="B6" s="9"/>
      <c r="C6" s="10"/>
      <c r="D6" s="19">
        <v>200</v>
      </c>
      <c r="E6" s="19">
        <v>601</v>
      </c>
      <c r="F6" s="20"/>
    </row>
    <row r="7" s="1" customFormat="1" spans="1:6">
      <c r="A7" s="4"/>
      <c r="C7" s="10"/>
      <c r="D7" s="19">
        <v>500</v>
      </c>
      <c r="E7" s="19">
        <v>406</v>
      </c>
      <c r="F7" s="20"/>
    </row>
    <row r="8" s="1" customFormat="1" spans="1:6">
      <c r="A8" s="9"/>
      <c r="B8" s="9"/>
      <c r="C8" s="10"/>
      <c r="D8" s="19">
        <v>1000</v>
      </c>
      <c r="E8" s="19">
        <v>294</v>
      </c>
      <c r="F8" s="20"/>
    </row>
    <row r="9" s="1" customFormat="1" spans="1:6">
      <c r="A9" s="10"/>
      <c r="B9" s="10"/>
      <c r="C9" s="10"/>
      <c r="D9" s="19">
        <v>2000</v>
      </c>
      <c r="E9" s="19">
        <v>211</v>
      </c>
      <c r="F9" s="20"/>
    </row>
    <row r="10" s="1" customFormat="1" spans="1:6">
      <c r="A10" s="11" t="s">
        <v>7</v>
      </c>
      <c r="B10" s="11"/>
      <c r="C10" s="10"/>
      <c r="D10" s="19">
        <v>5000</v>
      </c>
      <c r="E10" s="19">
        <v>134</v>
      </c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zoomScale="85" zoomScaleNormal="85" workbookViewId="0">
      <selection activeCell="E31" sqref="E31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4.89519</v>
      </c>
      <c r="G4" s="5">
        <f>F4-F13/10*1</f>
        <v>-0.0427529999999994</v>
      </c>
      <c r="H4" s="6">
        <f>G4/F13*100</f>
        <v>-0.0865805862886618</v>
      </c>
    </row>
    <row r="5" customHeight="1" spans="1:8">
      <c r="A5" s="7" t="s">
        <v>5</v>
      </c>
      <c r="B5" s="8" t="s">
        <v>6</v>
      </c>
      <c r="E5" s="5">
        <v>2</v>
      </c>
      <c r="F5" s="5">
        <v>9.80389</v>
      </c>
      <c r="G5" s="5">
        <f>F5-F13/10*2</f>
        <v>-0.0719959999999986</v>
      </c>
      <c r="H5" s="6">
        <f>G5/F13*100</f>
        <v>-0.145801602003098</v>
      </c>
    </row>
    <row r="6" customHeight="1" spans="1:8">
      <c r="A6" s="9"/>
      <c r="B6" s="9"/>
      <c r="E6" s="5">
        <v>3</v>
      </c>
      <c r="F6" s="5">
        <v>14.74212</v>
      </c>
      <c r="G6" s="5">
        <f>F6-F13/10*3</f>
        <v>-0.0717089999999985</v>
      </c>
      <c r="H6" s="6">
        <f>G6/F13*100</f>
        <v>-0.145220388327687</v>
      </c>
    </row>
    <row r="7" customHeight="1" spans="1:8">
      <c r="A7" s="4"/>
      <c r="E7" s="5">
        <v>4</v>
      </c>
      <c r="F7" s="5">
        <v>19.67616</v>
      </c>
      <c r="G7" s="5">
        <f>F7-F13/10*4</f>
        <v>-0.0756119999999996</v>
      </c>
      <c r="H7" s="6">
        <f>G7/F13*100</f>
        <v>-0.153124489286327</v>
      </c>
    </row>
    <row r="8" customHeight="1" spans="1:8">
      <c r="A8" s="9"/>
      <c r="B8" s="9"/>
      <c r="E8" s="5">
        <v>5</v>
      </c>
      <c r="F8" s="5">
        <v>24.62568</v>
      </c>
      <c r="G8" s="5">
        <f>F8-F13/10*5</f>
        <v>-0.0640350000000005</v>
      </c>
      <c r="H8" s="6">
        <f>G8/F13*100</f>
        <v>-0.129679504198409</v>
      </c>
    </row>
    <row r="9" customHeight="1" spans="1:8">
      <c r="A9" s="10"/>
      <c r="B9" s="10"/>
      <c r="E9" s="5">
        <v>6</v>
      </c>
      <c r="F9" s="5">
        <v>29.56316</v>
      </c>
      <c r="G9" s="5">
        <f>F9-F13/10*6</f>
        <v>-0.0644979999999968</v>
      </c>
      <c r="H9" s="6">
        <f>G9/F13*100</f>
        <v>-0.130617141591138</v>
      </c>
    </row>
    <row r="10" customHeight="1" spans="1:8">
      <c r="A10" s="11" t="s">
        <v>7</v>
      </c>
      <c r="B10" s="11"/>
      <c r="E10" s="5">
        <v>7</v>
      </c>
      <c r="F10" s="5">
        <v>34.51124</v>
      </c>
      <c r="G10" s="5">
        <f>F10-F13/10*7</f>
        <v>-0.0543610000000001</v>
      </c>
      <c r="H10" s="6">
        <f>G10/F13*100</f>
        <v>-0.110088350554067</v>
      </c>
    </row>
    <row r="11" customHeight="1" spans="1:8">
      <c r="A11" s="12" t="s">
        <v>8</v>
      </c>
      <c r="B11" s="12" t="s">
        <v>9</v>
      </c>
      <c r="E11" s="5">
        <v>8</v>
      </c>
      <c r="F11" s="5">
        <v>39.43114</v>
      </c>
      <c r="G11" s="5">
        <f>F11-F13/10*8</f>
        <v>-0.0724039999999988</v>
      </c>
      <c r="H11" s="6">
        <f>G11/F13*100</f>
        <v>-0.146627856984171</v>
      </c>
    </row>
    <row r="12" customHeight="1" spans="1:8">
      <c r="A12" s="4" t="s">
        <v>10</v>
      </c>
      <c r="B12" s="4" t="s">
        <v>11</v>
      </c>
      <c r="E12" s="5">
        <v>9</v>
      </c>
      <c r="F12" s="5">
        <v>44.36551</v>
      </c>
      <c r="G12" s="5">
        <f>F12-F13/10*9</f>
        <v>-0.0759769999999946</v>
      </c>
      <c r="H12" s="6">
        <f>G12/F13*100</f>
        <v>-0.153863663472816</v>
      </c>
    </row>
    <row r="13" customHeight="1" spans="1:8">
      <c r="A13" s="4" t="s">
        <v>12</v>
      </c>
      <c r="B13" s="4" t="s">
        <v>13</v>
      </c>
      <c r="E13" s="5">
        <v>10</v>
      </c>
      <c r="F13" s="5">
        <v>49.37943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