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<sst xmlns="http://schemas.openxmlformats.org/spreadsheetml/2006/main" count="52" uniqueCount="27">
  <si>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</si>
  <si>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</si>
  <si>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</si>
  <si>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</si>
  <si>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</si>
  <si>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</si>
  <si>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</si>
  <si>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</si>
  <si>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</si>
  <si>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P63.Z7S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</si>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</sst>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0.77402</c:v>
                </c:pt>
                <c:pt idx="2">
                  <c:v>1.67402</c:v>
                </c:pt>
                <c:pt idx="3">
                  <c:v>2.63725</c:v>
                </c:pt>
                <c:pt idx="4">
                  <c:v>3.59164</c:v>
                </c:pt>
                <c:pt idx="5">
                  <c:v>4.499</c:v>
                </c:pt>
                <c:pt idx="6">
                  <c:v>5.33803</c:v>
                </c:pt>
                <c:pt idx="7">
                  <c:v>6.10641</c:v>
                </c:pt>
                <c:pt idx="8">
                  <c:v>6.8052</c:v>
                </c:pt>
                <c:pt idx="9">
                  <c:v>7.4395</c:v>
                </c:pt>
                <c:pt idx="10">
                  <c:v>8.02982</c:v>
                </c:pt>
                <c:pt idx="11">
                  <c:v>7.60423</c:v>
                </c:pt>
                <c:pt idx="12">
                  <c:v>7.09146</c:v>
                </c:pt>
                <c:pt idx="13">
                  <c:v>6.51258</c:v>
                </c:pt>
                <c:pt idx="14">
                  <c:v>5.86205</c:v>
                </c:pt>
                <c:pt idx="15">
                  <c:v>5.14238</c:v>
                </c:pt>
                <c:pt idx="16">
                  <c:v>4.34144</c:v>
                </c:pt>
                <c:pt idx="17">
                  <c:v>3.44991</c:v>
                </c:pt>
                <c:pt idx="18">
                  <c:v>2.45914</c:v>
                </c:pt>
                <c:pt idx="19">
                  <c:v>1.35814</c:v>
                </c:pt>
                <c:pt idx="20">
                  <c:v>0.14037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0.78888</c:v>
                </c:pt>
                <c:pt idx="2">
                  <c:v>1.57945</c:v>
                </c:pt>
                <c:pt idx="3">
                  <c:v>2.37339</c:v>
                </c:pt>
                <c:pt idx="4">
                  <c:v>3.17457</c:v>
                </c:pt>
                <c:pt idx="5">
                  <c:v>3.97589</c:v>
                </c:pt>
                <c:pt idx="6">
                  <c:v>4.77784</c:v>
                </c:pt>
                <c:pt idx="7">
                  <c:v>5.57681</c:v>
                </c:pt>
                <c:pt idx="8">
                  <c:v>6.37684</c:v>
                </c:pt>
                <c:pt idx="9">
                  <c:v>7.1819</c:v>
                </c:pt>
                <c:pt idx="10">
                  <c:v>8.00691</c:v>
                </c:pt>
                <c:pt idx="11">
                  <c:v>7.19337</c:v>
                </c:pt>
                <c:pt idx="12">
                  <c:v>6.38361</c:v>
                </c:pt>
                <c:pt idx="13">
                  <c:v>5.5751</c:v>
                </c:pt>
                <c:pt idx="14">
                  <c:v>4.7717</c:v>
                </c:pt>
                <c:pt idx="15">
                  <c:v>3.97104</c:v>
                </c:pt>
                <c:pt idx="16">
                  <c:v>3.17336</c:v>
                </c:pt>
                <c:pt idx="17">
                  <c:v>2.38063</c:v>
                </c:pt>
                <c:pt idx="18">
                  <c:v>1.59208</c:v>
                </c:pt>
                <c:pt idx="19">
                  <c:v>0.79803</c:v>
                </c:pt>
                <c:pt idx="20">
                  <c:v>0.01164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Load'!$D$3:$D$10</c:f>
              <c:numCache>
                <c:formatCode>General</c:formatCode>
                <c:ptCount val="8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</c:numCache>
            </c:numRef>
          </c:xVal>
          <c:yVal>
            <c:numRef>
              <c:f>'谐频与负载Freq  vs Load'!$E$3:$E$10</c:f>
              <c:numCache>
                <c:formatCode>General</c:formatCode>
                <c:ptCount val="8"/>
                <c:pt idx="1">
                  <c:v>2519</c:v>
                </c:pt>
                <c:pt idx="2">
                  <c:v>1390</c:v>
                </c:pt>
                <c:pt idx="3">
                  <c:v>973</c:v>
                </c:pt>
                <c:pt idx="4">
                  <c:v>715</c:v>
                </c:pt>
                <c:pt idx="5">
                  <c:v>516</c:v>
                </c:pt>
                <c:pt idx="6">
                  <c:v>330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-0.147510088161349</c:v>
                </c:pt>
                <c:pt idx="2">
                  <c:v>-0.273913407294447</c:v>
                </c:pt>
                <c:pt idx="3">
                  <c:v>-0.358228080495467</c:v>
                </c:pt>
                <c:pt idx="4">
                  <c:v>-0.352120855610961</c:v>
                </c:pt>
                <c:pt idx="5">
                  <c:v>-0.34426514098447</c:v>
                </c:pt>
                <c:pt idx="6">
                  <c:v>-0.328541222519037</c:v>
                </c:pt>
                <c:pt idx="7">
                  <c:v>-0.350035157133024</c:v>
                </c:pt>
                <c:pt idx="8">
                  <c:v>-0.358290526557684</c:v>
                </c:pt>
                <c:pt idx="9">
                  <c:v>-0.303725157395291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1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168275</xdr:colOff>
      <xdr:row>6</xdr:row>
      <xdr:rowOff>16510</xdr:rowOff>
    </xdr:from>
    <xdr:to>
      <xdr:col>7</xdr:col>
      <xdr:colOff>685165</xdr:colOff>
      <xdr:row>27</xdr:row>
      <xdr:rowOff>151130</xdr:rowOff>
    </xdr:to>
    <xdr:graphicFrame>
      <xdr:nvGraphicFramePr>
        <xdr:cNvPr id="14" name="图表 13"/>
        <xdr:cNvGraphicFramePr/>
      </xdr:nvGraphicFramePr>
      <xdr:xfrm>
        <a:off x="4055110" y="135001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67945</xdr:colOff>
      <xdr:row>5</xdr:row>
      <xdr:rowOff>86360</xdr:rowOff>
    </xdr:from>
    <xdr:to>
      <xdr:col>6</xdr:col>
      <xdr:colOff>901065</xdr:colOff>
      <xdr:row>25</xdr:row>
      <xdr:rowOff>29210</xdr:rowOff>
    </xdr:to>
    <xdr:graphicFrame>
      <xdr:nvGraphicFramePr>
        <xdr:cNvPr id="3" name="图表 2"/>
        <xdr:cNvGraphicFramePr/>
      </xdr:nvGraphicFramePr>
      <xdr:xfrm>
        <a:off x="3954780" y="1210310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302895</xdr:colOff>
      <xdr:row>5</xdr:row>
      <xdr:rowOff>200660</xdr:rowOff>
    </xdr:from>
    <xdr:to>
      <xdr:col>8</xdr:col>
      <xdr:colOff>489585</xdr:colOff>
      <xdr:row>28</xdr:row>
      <xdr:rowOff>12700</xdr:rowOff>
    </xdr:to>
    <xdr:graphicFrame>
      <xdr:nvGraphicFramePr>
        <xdr:cNvPr id="5" name="图表 2"/>
        <xdr:cNvGraphicFramePr/>
      </xdr:nvGraphicFramePr>
      <xdr:xfrm>
        <a:off x="4189730" y="1324610"/>
        <a:ext cx="7696835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E33" sqref="E33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0.77402</v>
      </c>
      <c r="F5" s="21">
        <v>0.78888</v>
      </c>
      <c r="G5" s="20"/>
    </row>
    <row r="6" spans="1:7">
      <c r="A6" s="9"/>
      <c r="B6" s="9"/>
      <c r="C6" s="10"/>
      <c r="D6" s="10">
        <v>30</v>
      </c>
      <c r="E6" s="20">
        <v>1.67402</v>
      </c>
      <c r="F6" s="21">
        <v>1.57945</v>
      </c>
      <c r="G6" s="20"/>
    </row>
    <row r="7" spans="1:7">
      <c r="A7" s="4"/>
      <c r="C7" s="10"/>
      <c r="D7" s="10">
        <v>45</v>
      </c>
      <c r="E7" s="20">
        <v>2.63725</v>
      </c>
      <c r="F7" s="21">
        <v>2.37339</v>
      </c>
      <c r="G7" s="20"/>
    </row>
    <row r="8" spans="1:7">
      <c r="A8" s="9"/>
      <c r="B8" s="9"/>
      <c r="C8" s="10"/>
      <c r="D8" s="10">
        <v>60</v>
      </c>
      <c r="E8" s="20">
        <v>3.59164</v>
      </c>
      <c r="F8" s="21">
        <v>3.17457</v>
      </c>
      <c r="G8" s="20"/>
    </row>
    <row r="9" spans="1:7">
      <c r="A9" s="10"/>
      <c r="B9" s="10"/>
      <c r="C9" s="10"/>
      <c r="D9" s="10">
        <v>75</v>
      </c>
      <c r="E9" s="20">
        <v>4.499</v>
      </c>
      <c r="F9" s="21">
        <v>3.97589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5.33803</v>
      </c>
      <c r="F10" s="21">
        <v>4.77784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6.10641</v>
      </c>
      <c r="F11" s="21">
        <v>5.57681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6.8052</v>
      </c>
      <c r="F12" s="21">
        <v>6.37684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7.4395</v>
      </c>
      <c r="F13" s="21">
        <v>7.1819</v>
      </c>
      <c r="G13" s="20"/>
    </row>
    <row r="14" spans="1:7">
      <c r="A14" s="4" t="s">
        <v>14</v>
      </c>
      <c r="B14" s="4" t="s">
        <v>15</v>
      </c>
      <c r="C14" s="10"/>
      <c r="D14" s="10">
        <v>150</v>
      </c>
      <c r="E14" s="20">
        <v>8.02982</v>
      </c>
      <c r="F14" s="21">
        <v>8.00691</v>
      </c>
      <c r="G14" s="20"/>
    </row>
    <row r="15" spans="1:7">
      <c r="A15" s="14"/>
      <c r="B15" s="10"/>
      <c r="C15" s="10"/>
      <c r="D15" s="10">
        <v>135</v>
      </c>
      <c r="E15" s="20">
        <v>7.60423</v>
      </c>
      <c r="F15" s="21">
        <v>7.19337</v>
      </c>
      <c r="G15" s="20"/>
    </row>
    <row r="16" spans="1:7">
      <c r="A16" s="14"/>
      <c r="B16" s="14"/>
      <c r="C16" s="10"/>
      <c r="D16" s="10">
        <v>120</v>
      </c>
      <c r="E16" s="20">
        <v>7.09146</v>
      </c>
      <c r="F16" s="21">
        <v>6.38361</v>
      </c>
      <c r="G16" s="20"/>
    </row>
    <row r="17" spans="1:7">
      <c r="A17" s="10"/>
      <c r="B17" s="10"/>
      <c r="C17" s="10"/>
      <c r="D17" s="10">
        <v>105</v>
      </c>
      <c r="E17" s="20">
        <v>6.51258</v>
      </c>
      <c r="F17" s="21">
        <v>5.5751</v>
      </c>
      <c r="G17" s="20"/>
    </row>
    <row r="18" spans="1:7">
      <c r="A18" s="22" t="s">
        <v>16</v>
      </c>
      <c r="B18" s="22"/>
      <c r="C18" s="10"/>
      <c r="D18" s="10">
        <v>90</v>
      </c>
      <c r="E18" s="20">
        <v>5.86205</v>
      </c>
      <c r="F18" s="21">
        <v>4.7717</v>
      </c>
      <c r="G18" s="20"/>
    </row>
    <row r="19" spans="1:7">
      <c r="A19" s="22"/>
      <c r="B19" s="22"/>
      <c r="C19" s="10"/>
      <c r="D19" s="10">
        <v>75</v>
      </c>
      <c r="E19" s="20">
        <v>5.14238</v>
      </c>
      <c r="F19" s="21">
        <v>3.97104</v>
      </c>
      <c r="G19" s="20"/>
    </row>
    <row r="20" spans="1:7">
      <c r="A20" s="22"/>
      <c r="B20" s="22"/>
      <c r="C20" s="10"/>
      <c r="D20" s="10">
        <v>60</v>
      </c>
      <c r="E20" s="20">
        <v>4.34144</v>
      </c>
      <c r="F20" s="21">
        <v>3.17336</v>
      </c>
      <c r="G20" s="20"/>
    </row>
    <row r="21" spans="1:7">
      <c r="A21" s="22"/>
      <c r="B21" s="22"/>
      <c r="C21" s="10"/>
      <c r="D21" s="10">
        <v>45</v>
      </c>
      <c r="E21" s="20">
        <v>3.44991</v>
      </c>
      <c r="F21" s="21">
        <v>2.38063</v>
      </c>
      <c r="G21" s="20"/>
    </row>
    <row r="22" spans="1:7">
      <c r="A22" s="22"/>
      <c r="B22" s="22"/>
      <c r="C22" s="10"/>
      <c r="D22" s="10">
        <v>30</v>
      </c>
      <c r="E22" s="20">
        <v>2.45914</v>
      </c>
      <c r="F22" s="21">
        <v>1.59208</v>
      </c>
      <c r="G22" s="20"/>
    </row>
    <row r="23" spans="1:7">
      <c r="A23" s="23"/>
      <c r="B23" s="23"/>
      <c r="C23" s="10"/>
      <c r="D23" s="10">
        <v>15</v>
      </c>
      <c r="E23" s="20">
        <v>1.35814</v>
      </c>
      <c r="F23" s="21">
        <v>0.79803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0.14037</v>
      </c>
      <c r="F24" s="21">
        <v>0.01164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29" sqref="D29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2519</v>
      </c>
      <c r="F4" s="20"/>
    </row>
    <row r="5" s="1" customFormat="1" spans="1:6">
      <c r="A5" s="7" t="s">
        <v>5</v>
      </c>
      <c r="B5" s="8" t="s">
        <v>6</v>
      </c>
      <c r="C5" s="10"/>
      <c r="D5" s="19">
        <v>20</v>
      </c>
      <c r="E5" s="19">
        <v>1390</v>
      </c>
      <c r="F5" s="20"/>
    </row>
    <row r="6" s="1" customFormat="1" spans="1:6">
      <c r="A6" s="9"/>
      <c r="B6" s="9"/>
      <c r="C6" s="10"/>
      <c r="D6" s="19">
        <v>50</v>
      </c>
      <c r="E6" s="19">
        <v>973</v>
      </c>
      <c r="F6" s="20"/>
    </row>
    <row r="7" s="1" customFormat="1" spans="1:6">
      <c r="A7" s="4"/>
      <c r="C7" s="10"/>
      <c r="D7" s="19">
        <v>100</v>
      </c>
      <c r="E7" s="19">
        <v>715</v>
      </c>
      <c r="F7" s="20"/>
    </row>
    <row r="8" s="1" customFormat="1" spans="1:6">
      <c r="A8" s="9"/>
      <c r="B8" s="9"/>
      <c r="C8" s="10"/>
      <c r="D8" s="19">
        <v>200</v>
      </c>
      <c r="E8" s="19">
        <v>516</v>
      </c>
      <c r="F8" s="20"/>
    </row>
    <row r="9" s="1" customFormat="1" spans="1:6">
      <c r="A9" s="10"/>
      <c r="B9" s="10"/>
      <c r="C9" s="10"/>
      <c r="D9" s="19">
        <v>500</v>
      </c>
      <c r="E9" s="19">
        <v>330</v>
      </c>
      <c r="F9" s="20"/>
    </row>
    <row r="10" s="1" customFormat="1" spans="1:6">
      <c r="A10" s="11" t="s">
        <v>7</v>
      </c>
      <c r="B10" s="11"/>
      <c r="C10" s="10"/>
      <c r="D10" s="19"/>
      <c r="E10" s="19"/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="85" zoomScaleNormal="85" workbookViewId="0">
      <selection activeCell="F3" sqref="F3:F13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0.78888</v>
      </c>
      <c r="G4" s="5">
        <f>F4-F13/10*1</f>
        <v>-0.0118109999999999</v>
      </c>
      <c r="H4" s="6">
        <f>G4/F13*100</f>
        <v>-0.147510088161349</v>
      </c>
    </row>
    <row r="5" customHeight="1" spans="1:8">
      <c r="A5" s="7" t="s">
        <v>5</v>
      </c>
      <c r="B5" s="8" t="s">
        <v>6</v>
      </c>
      <c r="E5" s="5">
        <v>2</v>
      </c>
      <c r="F5" s="5">
        <v>1.57945</v>
      </c>
      <c r="G5" s="5">
        <f>F5-F13/10*2</f>
        <v>-0.0219319999999998</v>
      </c>
      <c r="H5" s="6">
        <f>G5/F13*100</f>
        <v>-0.273913407294447</v>
      </c>
    </row>
    <row r="6" customHeight="1" spans="1:8">
      <c r="A6" s="9"/>
      <c r="B6" s="9"/>
      <c r="E6" s="5">
        <v>3</v>
      </c>
      <c r="F6" s="5">
        <v>2.37339</v>
      </c>
      <c r="G6" s="5">
        <f>F6-F13/10*3</f>
        <v>-0.0286829999999996</v>
      </c>
      <c r="H6" s="6">
        <f>G6/F13*100</f>
        <v>-0.358228080495467</v>
      </c>
    </row>
    <row r="7" customHeight="1" spans="1:8">
      <c r="A7" s="4"/>
      <c r="E7" s="5">
        <v>4</v>
      </c>
      <c r="F7" s="5">
        <v>3.17457</v>
      </c>
      <c r="G7" s="5">
        <f>F7-F13/10*4</f>
        <v>-0.0281939999999996</v>
      </c>
      <c r="H7" s="6">
        <f>G7/F13*100</f>
        <v>-0.352120855610961</v>
      </c>
    </row>
    <row r="8" customHeight="1" spans="1:8">
      <c r="A8" s="9"/>
      <c r="B8" s="9"/>
      <c r="E8" s="5">
        <v>5</v>
      </c>
      <c r="F8" s="5">
        <v>3.97589</v>
      </c>
      <c r="G8" s="5">
        <f>F8-F13/10*5</f>
        <v>-0.0275649999999996</v>
      </c>
      <c r="H8" s="6">
        <f>G8/F13*100</f>
        <v>-0.34426514098447</v>
      </c>
    </row>
    <row r="9" customHeight="1" spans="1:8">
      <c r="A9" s="10"/>
      <c r="B9" s="10"/>
      <c r="E9" s="5">
        <v>6</v>
      </c>
      <c r="F9" s="5">
        <v>4.77784</v>
      </c>
      <c r="G9" s="5">
        <f>F9-F13/10*6</f>
        <v>-0.0263059999999991</v>
      </c>
      <c r="H9" s="6">
        <f>G9/F13*100</f>
        <v>-0.328541222519037</v>
      </c>
    </row>
    <row r="10" customHeight="1" spans="1:8">
      <c r="A10" s="11" t="s">
        <v>7</v>
      </c>
      <c r="B10" s="11"/>
      <c r="E10" s="5">
        <v>7</v>
      </c>
      <c r="F10" s="5">
        <v>5.57681</v>
      </c>
      <c r="G10" s="5">
        <f>F10-F13/10*7</f>
        <v>-0.0280269999999998</v>
      </c>
      <c r="H10" s="6">
        <f>G10/F13*100</f>
        <v>-0.350035157133024</v>
      </c>
    </row>
    <row r="11" customHeight="1" spans="1:8">
      <c r="A11" s="12" t="s">
        <v>8</v>
      </c>
      <c r="B11" s="12" t="s">
        <v>9</v>
      </c>
      <c r="E11" s="5">
        <v>8</v>
      </c>
      <c r="F11" s="5">
        <v>6.37684</v>
      </c>
      <c r="G11" s="5">
        <f>F11-F13/10*8</f>
        <v>-0.0286879999999998</v>
      </c>
      <c r="H11" s="6">
        <f>G11/F13*100</f>
        <v>-0.358290526557684</v>
      </c>
    </row>
    <row r="12" customHeight="1" spans="1:8">
      <c r="A12" s="4" t="s">
        <v>10</v>
      </c>
      <c r="B12" s="4" t="s">
        <v>11</v>
      </c>
      <c r="E12" s="5">
        <v>9</v>
      </c>
      <c r="F12" s="5">
        <v>7.1819</v>
      </c>
      <c r="G12" s="5">
        <f>F12-F13/10*9</f>
        <v>-0.0243189999999993</v>
      </c>
      <c r="H12" s="6">
        <f>G12/F13*100</f>
        <v>-0.303725157395291</v>
      </c>
    </row>
    <row r="13" customHeight="1" spans="1:8">
      <c r="A13" s="4" t="s">
        <v>12</v>
      </c>
      <c r="B13" s="4" t="s">
        <v>13</v>
      </c>
      <c r="E13" s="5">
        <v>10</v>
      </c>
      <c r="F13" s="5">
        <v>8.00691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2020-09-17T04:00:55Z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