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170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<sst xmlns="http://schemas.openxmlformats.org/spreadsheetml/2006/main" count="54" uniqueCount="29">
  <si>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</si>
  <si>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</si>
  <si>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</si>
  <si>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</si>
  <si>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</si>
  <si>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</si>
  <si>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</si>
  <si>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</si>
  <si>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</si>
  <si>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</si>
  <si>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</si>
  <si>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</si>
  <si>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</si>
  <si>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</si>
  <si>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</si>
  <si>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</si>
  <si>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</si>
  <si>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</si>
  <si>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</si>
  <si>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</si>
  <si>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</si>
  <si>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Y谐振频率Resonant frequency (Hz)</t>
  </si>
  <si>
    <t>Z谐振频率Resonant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</si>
  <si>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</si>
  <si>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</si>
  <si>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</si>
  <si>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</si>
  <si>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</si>
  <si>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XD602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</si>
</sst>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13.564</c:v>
                </c:pt>
                <c:pt idx="2">
                  <c:v>30.439</c:v>
                </c:pt>
                <c:pt idx="3">
                  <c:v>49.862000000000002</c:v>
                </c:pt>
                <c:pt idx="4">
                  <c:v>71.515000000000001</c:v>
                </c:pt>
                <c:pt idx="5">
                  <c:v>94.224999999999994</c:v>
                </c:pt>
                <c:pt idx="6">
                  <c:v>117.60299999999999</c:v>
                </c:pt>
                <c:pt idx="7">
                  <c:v>141.33799999999999</c:v>
                </c:pt>
                <c:pt idx="8">
                  <c:v>166.28399999999999</c:v>
                </c:pt>
                <c:pt idx="9">
                  <c:v>190.011</c:v>
                </c:pt>
                <c:pt idx="10">
                  <c:v>213.97200000000001</c:v>
                </c:pt>
                <c:pt idx="11">
                  <c:v>201.41399999999999</c:v>
                </c:pt>
                <c:pt idx="12">
                  <c:v>184.655</c:v>
                </c:pt>
                <c:pt idx="13">
                  <c:v>165.18200999999999</c:v>
                </c:pt>
                <c:pt idx="14">
                  <c:v>143.77499</c:v>
                </c:pt>
                <c:pt idx="15">
                  <c:v>121.313</c:v>
                </c:pt>
                <c:pt idx="16">
                  <c:v>98.308000000000007</c:v>
                </c:pt>
                <c:pt idx="17">
                  <c:v>74.867999999999995</c:v>
                </c:pt>
                <c:pt idx="18">
                  <c:v>50.701000000000001</c:v>
                </c:pt>
                <c:pt idx="19">
                  <c:v>26.975000000000001</c:v>
                </c:pt>
                <c:pt idx="20">
                  <c:v>2.99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D0-4C93-88B3-B0FA3D4D7B2D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21.201000000000001</c:v>
                </c:pt>
                <c:pt idx="2">
                  <c:v>42.631999999999998</c:v>
                </c:pt>
                <c:pt idx="3">
                  <c:v>64.116</c:v>
                </c:pt>
                <c:pt idx="4">
                  <c:v>85.616</c:v>
                </c:pt>
                <c:pt idx="5">
                  <c:v>107.14100000000001</c:v>
                </c:pt>
                <c:pt idx="6">
                  <c:v>128.77298999999999</c:v>
                </c:pt>
                <c:pt idx="7">
                  <c:v>150.26990000000001</c:v>
                </c:pt>
                <c:pt idx="8">
                  <c:v>171.78700000000001</c:v>
                </c:pt>
                <c:pt idx="9">
                  <c:v>193.28699</c:v>
                </c:pt>
                <c:pt idx="10">
                  <c:v>214.96700000000001</c:v>
                </c:pt>
                <c:pt idx="11">
                  <c:v>194.08199999999999</c:v>
                </c:pt>
                <c:pt idx="12">
                  <c:v>172.875</c:v>
                </c:pt>
                <c:pt idx="13">
                  <c:v>151.142</c:v>
                </c:pt>
                <c:pt idx="14">
                  <c:v>129.39400000000001</c:v>
                </c:pt>
                <c:pt idx="15">
                  <c:v>107.646</c:v>
                </c:pt>
                <c:pt idx="16">
                  <c:v>85.867999999999995</c:v>
                </c:pt>
                <c:pt idx="17">
                  <c:v>64.388000000000005</c:v>
                </c:pt>
                <c:pt idx="18">
                  <c:v>43.011000000000003</c:v>
                </c:pt>
                <c:pt idx="19">
                  <c:v>21.513000000000002</c:v>
                </c:pt>
                <c:pt idx="20">
                  <c:v>-9.0999999999999998E-2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D0-4C93-88B3-B0FA3D4D7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207</c:v>
                </c:pt>
                <c:pt idx="2">
                  <c:v>141</c:v>
                </c:pt>
                <c:pt idx="3">
                  <c:v>114</c:v>
                </c:pt>
                <c:pt idx="4">
                  <c:v>73</c:v>
                </c:pt>
                <c:pt idx="5">
                  <c:v>58</c:v>
                </c:pt>
                <c:pt idx="6">
                  <c:v>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3E-4C6D-B3C6-60427D7654DA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298</c:v>
                </c:pt>
                <c:pt idx="2">
                  <c:v>171</c:v>
                </c:pt>
                <c:pt idx="3">
                  <c:v>132</c:v>
                </c:pt>
                <c:pt idx="4">
                  <c:v>81</c:v>
                </c:pt>
                <c:pt idx="5">
                  <c:v>64</c:v>
                </c:pt>
                <c:pt idx="6">
                  <c:v>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3E-4C6D-B3C6-60427D7654DA}"/>
            </c:ext>
          </c:extLst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600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179</c:v>
                </c:pt>
                <c:pt idx="2">
                  <c:v>137</c:v>
                </c:pt>
                <c:pt idx="3">
                  <c:v>115</c:v>
                </c:pt>
                <c:pt idx="4">
                  <c:v>78</c:v>
                </c:pt>
                <c:pt idx="5">
                  <c:v>63</c:v>
                </c:pt>
                <c:pt idx="6">
                  <c:v>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3E-4C6D-B3C6-60427D76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-0.13755599696697635</c:v>
                </c:pt>
                <c:pt idx="2">
                  <c:v>-0.16811882754097293</c:v>
                </c:pt>
                <c:pt idx="3">
                  <c:v>-0.17402671107658316</c:v>
                </c:pt>
                <c:pt idx="4">
                  <c:v>-0.1724915917326858</c:v>
                </c:pt>
                <c:pt idx="5">
                  <c:v>-0.15932678038954867</c:v>
                </c:pt>
                <c:pt idx="6">
                  <c:v>-9.6391539166478316E-2</c:v>
                </c:pt>
                <c:pt idx="7">
                  <c:v>-9.6293849753680161E-2</c:v>
                </c:pt>
                <c:pt idx="8">
                  <c:v>-8.6804021082304977E-2</c:v>
                </c:pt>
                <c:pt idx="9">
                  <c:v>-8.5273553615208775E-2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B0-4685-A301-22968F2B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30000000000000004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134623</xdr:colOff>
      <xdr:row>5</xdr:row>
      <xdr:rowOff>198869</xdr:rowOff>
    </xdr:from>
    <xdr:to>
      <xdr:col>7</xdr:col>
      <xdr:colOff>651513</xdr:colOff>
      <xdr:row>27</xdr:row>
      <xdr:rowOff>123939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193675</xdr:colOff>
      <xdr:row>8</xdr:row>
      <xdr:rowOff>110490</xdr:rowOff>
    </xdr:from>
    <xdr:to>
      <xdr:col>6</xdr:col>
      <xdr:colOff>2080260</xdr:colOff>
      <xdr:row>29</xdr:row>
      <xdr:rowOff>86360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304650</xdr:colOff>
      <xdr:row>5</xdr:row>
      <xdr:rowOff>36680</xdr:rowOff>
    </xdr:from>
    <xdr:to>
      <xdr:col>8</xdr:col>
      <xdr:colOff>491340</xdr:colOff>
      <xdr:row>27</xdr:row>
      <xdr:rowOff>10645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F4" sqref="F4:F14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15</v>
      </c>
      <c r="E5" s="16">
        <v>13.564</v>
      </c>
      <c r="F5" s="17">
        <v>21.201000000000001</v>
      </c>
      <c r="G5" s="16"/>
    </row>
    <row r="6" spans="1:7" ht="17.25" x14ac:dyDescent="0.35">
      <c r="A6" s="9"/>
      <c r="B6" s="9"/>
      <c r="C6" s="10"/>
      <c r="D6" s="10">
        <v>30</v>
      </c>
      <c r="E6" s="16">
        <v>30.439</v>
      </c>
      <c r="F6" s="17">
        <v>42.631999999999998</v>
      </c>
      <c r="G6" s="16"/>
    </row>
    <row r="7" spans="1:7" ht="17.25" x14ac:dyDescent="0.35">
      <c r="A7" s="4"/>
      <c r="C7" s="10"/>
      <c r="D7" s="10">
        <v>45</v>
      </c>
      <c r="E7" s="16">
        <v>49.862000000000002</v>
      </c>
      <c r="F7" s="17">
        <v>64.116</v>
      </c>
      <c r="G7" s="16"/>
    </row>
    <row r="8" spans="1:7" ht="17.25" x14ac:dyDescent="0.35">
      <c r="A8" s="9"/>
      <c r="B8" s="9"/>
      <c r="C8" s="10"/>
      <c r="D8" s="10">
        <v>60</v>
      </c>
      <c r="E8" s="16">
        <v>71.515000000000001</v>
      </c>
      <c r="F8" s="17">
        <v>85.616</v>
      </c>
      <c r="G8" s="16"/>
    </row>
    <row r="9" spans="1:7" ht="17.25" x14ac:dyDescent="0.35">
      <c r="A9" s="10"/>
      <c r="B9" s="10"/>
      <c r="C9" s="10"/>
      <c r="D9" s="10">
        <v>75</v>
      </c>
      <c r="E9" s="16">
        <v>94.224999999999994</v>
      </c>
      <c r="F9" s="17">
        <v>107.14100000000001</v>
      </c>
      <c r="G9" s="16"/>
    </row>
    <row r="10" spans="1:7" ht="17.25" x14ac:dyDescent="0.35">
      <c r="A10" s="23" t="s">
        <v>7</v>
      </c>
      <c r="B10" s="23"/>
      <c r="C10" s="10"/>
      <c r="D10" s="10">
        <v>90</v>
      </c>
      <c r="E10" s="16">
        <v>117.60299999999999</v>
      </c>
      <c r="F10" s="17">
        <v>128.77298999999999</v>
      </c>
      <c r="G10" s="16"/>
    </row>
    <row r="11" spans="1:7" ht="17.25" x14ac:dyDescent="0.35">
      <c r="A11" s="11" t="s">
        <v>8</v>
      </c>
      <c r="B11" s="11" t="s">
        <v>28</v>
      </c>
      <c r="C11" s="10"/>
      <c r="D11" s="10">
        <v>105</v>
      </c>
      <c r="E11" s="16">
        <v>141.33799999999999</v>
      </c>
      <c r="F11" s="17">
        <v>150.26990000000001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120</v>
      </c>
      <c r="E12" s="16">
        <v>166.28399999999999</v>
      </c>
      <c r="F12" s="17">
        <v>171.78700000000001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135</v>
      </c>
      <c r="E13" s="16">
        <v>190.011</v>
      </c>
      <c r="F13" s="17">
        <v>193.28699</v>
      </c>
      <c r="G13" s="16"/>
    </row>
    <row r="14" spans="1:7" ht="17.25" x14ac:dyDescent="0.35">
      <c r="A14" s="4" t="s">
        <v>13</v>
      </c>
      <c r="B14" s="4" t="s">
        <v>14</v>
      </c>
      <c r="C14" s="10"/>
      <c r="D14" s="10">
        <v>150</v>
      </c>
      <c r="E14" s="16">
        <v>213.97200000000001</v>
      </c>
      <c r="F14" s="17">
        <v>214.96700000000001</v>
      </c>
      <c r="G14" s="16"/>
    </row>
    <row r="15" spans="1:7" ht="17.25" x14ac:dyDescent="0.35">
      <c r="A15" s="13"/>
      <c r="B15" s="10"/>
      <c r="C15" s="10"/>
      <c r="D15" s="10">
        <v>135</v>
      </c>
      <c r="E15" s="16">
        <v>201.41399999999999</v>
      </c>
      <c r="F15" s="17">
        <v>194.08199999999999</v>
      </c>
      <c r="G15" s="16"/>
    </row>
    <row r="16" spans="1:7" ht="17.25" x14ac:dyDescent="0.35">
      <c r="A16" s="13"/>
      <c r="B16" s="13"/>
      <c r="C16" s="10"/>
      <c r="D16" s="10">
        <v>120</v>
      </c>
      <c r="E16" s="16">
        <v>184.655</v>
      </c>
      <c r="F16" s="17">
        <v>172.875</v>
      </c>
      <c r="G16" s="16"/>
    </row>
    <row r="17" spans="1:7" ht="17.25" x14ac:dyDescent="0.35">
      <c r="A17" s="10"/>
      <c r="B17" s="10"/>
      <c r="C17" s="10"/>
      <c r="D17" s="10">
        <v>105</v>
      </c>
      <c r="E17" s="16">
        <v>165.18200999999999</v>
      </c>
      <c r="F17" s="17">
        <v>151.142</v>
      </c>
      <c r="G17" s="16"/>
    </row>
    <row r="18" spans="1:7" ht="17.25" x14ac:dyDescent="0.35">
      <c r="A18" s="27" t="s">
        <v>15</v>
      </c>
      <c r="B18" s="27"/>
      <c r="C18" s="10"/>
      <c r="D18" s="10">
        <v>90</v>
      </c>
      <c r="E18" s="16">
        <v>143.77499</v>
      </c>
      <c r="F18" s="17">
        <v>129.39400000000001</v>
      </c>
      <c r="G18" s="16"/>
    </row>
    <row r="19" spans="1:7" ht="17.25" x14ac:dyDescent="0.35">
      <c r="A19" s="27"/>
      <c r="B19" s="27"/>
      <c r="C19" s="10"/>
      <c r="D19" s="10">
        <v>75</v>
      </c>
      <c r="E19" s="16">
        <v>121.313</v>
      </c>
      <c r="F19" s="17">
        <v>107.646</v>
      </c>
      <c r="G19" s="16"/>
    </row>
    <row r="20" spans="1:7" ht="17.25" x14ac:dyDescent="0.35">
      <c r="A20" s="27"/>
      <c r="B20" s="27"/>
      <c r="C20" s="10"/>
      <c r="D20" s="10">
        <v>60</v>
      </c>
      <c r="E20" s="16">
        <v>98.308000000000007</v>
      </c>
      <c r="F20" s="17">
        <v>85.867999999999995</v>
      </c>
      <c r="G20" s="16"/>
    </row>
    <row r="21" spans="1:7" ht="17.25" x14ac:dyDescent="0.35">
      <c r="A21" s="27"/>
      <c r="B21" s="27"/>
      <c r="C21" s="10"/>
      <c r="D21" s="10">
        <v>45</v>
      </c>
      <c r="E21" s="16">
        <v>74.867999999999995</v>
      </c>
      <c r="F21" s="17">
        <v>64.388000000000005</v>
      </c>
      <c r="G21" s="16"/>
    </row>
    <row r="22" spans="1:7" ht="17.25" x14ac:dyDescent="0.35">
      <c r="A22" s="27"/>
      <c r="B22" s="27"/>
      <c r="C22" s="10"/>
      <c r="D22" s="10">
        <v>30</v>
      </c>
      <c r="E22" s="16">
        <v>50.701000000000001</v>
      </c>
      <c r="F22" s="17">
        <v>43.011000000000003</v>
      </c>
      <c r="G22" s="16"/>
    </row>
    <row r="23" spans="1:7" ht="17.25" x14ac:dyDescent="0.35">
      <c r="A23" s="18"/>
      <c r="B23" s="18"/>
      <c r="C23" s="10"/>
      <c r="D23" s="10">
        <v>15</v>
      </c>
      <c r="E23" s="16">
        <v>26.975000000000001</v>
      </c>
      <c r="F23" s="17">
        <v>21.513000000000002</v>
      </c>
      <c r="G23" s="16"/>
    </row>
    <row r="24" spans="1:7" ht="17.25" x14ac:dyDescent="0.35">
      <c r="A24" s="27" t="s">
        <v>16</v>
      </c>
      <c r="B24" s="27"/>
      <c r="C24" s="10"/>
      <c r="D24" s="10">
        <v>0</v>
      </c>
      <c r="E24" s="16">
        <v>2.99</v>
      </c>
      <c r="F24" s="17">
        <v>-9.0999999999999998E-2</v>
      </c>
      <c r="G24" s="16"/>
    </row>
    <row r="25" spans="1:7" ht="17.25" x14ac:dyDescent="0.35">
      <c r="A25" s="27"/>
      <c r="B25" s="27"/>
      <c r="C25" s="10"/>
      <c r="D25" s="10"/>
      <c r="E25" s="17"/>
      <c r="F25" s="16"/>
    </row>
    <row r="26" spans="1:7" x14ac:dyDescent="0.15">
      <c r="A26" s="26" t="s">
        <v>17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B12" sqref="B12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30" style="8" customWidth="1"/>
    <col min="8" max="16384" width="9" style="1"/>
  </cols>
  <sheetData>
    <row r="1" spans="1:7" ht="22.5" x14ac:dyDescent="0.15">
      <c r="A1" s="24"/>
      <c r="B1" s="24"/>
      <c r="C1" s="10"/>
      <c r="D1" s="3" t="s">
        <v>18</v>
      </c>
      <c r="E1" s="3"/>
      <c r="F1" s="10"/>
    </row>
    <row r="2" spans="1:7" x14ac:dyDescent="0.15">
      <c r="A2" s="24"/>
      <c r="B2" s="24"/>
      <c r="C2" s="10"/>
      <c r="D2" s="28" t="s">
        <v>19</v>
      </c>
      <c r="E2" s="29" t="s">
        <v>20</v>
      </c>
      <c r="F2" s="29" t="s">
        <v>21</v>
      </c>
      <c r="G2" s="29" t="s">
        <v>22</v>
      </c>
    </row>
    <row r="3" spans="1:7" x14ac:dyDescent="0.15">
      <c r="A3" s="24"/>
      <c r="B3" s="24"/>
      <c r="C3" s="10"/>
      <c r="D3" s="28"/>
      <c r="E3" s="29"/>
      <c r="F3" s="29"/>
      <c r="G3" s="29"/>
    </row>
    <row r="4" spans="1:7" x14ac:dyDescent="0.15">
      <c r="A4" s="24"/>
      <c r="B4" s="24"/>
      <c r="C4" s="10"/>
      <c r="D4" s="15">
        <v>0</v>
      </c>
      <c r="E4" s="15">
        <v>207</v>
      </c>
      <c r="F4" s="15">
        <v>298</v>
      </c>
      <c r="G4" s="8">
        <v>179</v>
      </c>
    </row>
    <row r="5" spans="1:7" x14ac:dyDescent="0.15">
      <c r="A5" s="7" t="s">
        <v>5</v>
      </c>
      <c r="B5" s="8" t="s">
        <v>6</v>
      </c>
      <c r="C5" s="10"/>
      <c r="D5" s="15">
        <v>50</v>
      </c>
      <c r="E5" s="15">
        <v>141</v>
      </c>
      <c r="F5" s="15">
        <v>171</v>
      </c>
      <c r="G5" s="8">
        <v>137</v>
      </c>
    </row>
    <row r="6" spans="1:7" x14ac:dyDescent="0.15">
      <c r="A6" s="9"/>
      <c r="B6" s="9"/>
      <c r="C6" s="10"/>
      <c r="D6" s="15">
        <v>100</v>
      </c>
      <c r="E6" s="15">
        <v>114</v>
      </c>
      <c r="F6" s="15">
        <v>132</v>
      </c>
      <c r="G6" s="8">
        <v>115</v>
      </c>
    </row>
    <row r="7" spans="1:7" x14ac:dyDescent="0.15">
      <c r="A7" s="4"/>
      <c r="C7" s="10"/>
      <c r="D7" s="15">
        <v>300</v>
      </c>
      <c r="E7" s="15">
        <v>73</v>
      </c>
      <c r="F7" s="15">
        <v>81</v>
      </c>
      <c r="G7" s="8">
        <v>78</v>
      </c>
    </row>
    <row r="8" spans="1:7" x14ac:dyDescent="0.15">
      <c r="A8" s="9"/>
      <c r="B8" s="9"/>
      <c r="C8" s="10"/>
      <c r="D8" s="15">
        <v>500</v>
      </c>
      <c r="E8" s="15">
        <v>58</v>
      </c>
      <c r="F8" s="15">
        <v>64</v>
      </c>
      <c r="G8" s="8">
        <v>63</v>
      </c>
    </row>
    <row r="9" spans="1:7" x14ac:dyDescent="0.15">
      <c r="A9" s="10"/>
      <c r="B9" s="10"/>
      <c r="C9" s="10"/>
      <c r="D9" s="15">
        <v>600</v>
      </c>
      <c r="E9" s="15">
        <v>53</v>
      </c>
      <c r="F9" s="15">
        <v>59</v>
      </c>
      <c r="G9" s="8">
        <v>58</v>
      </c>
    </row>
    <row r="10" spans="1:7" x14ac:dyDescent="0.35">
      <c r="A10" s="23" t="s">
        <v>7</v>
      </c>
      <c r="B10" s="23"/>
      <c r="C10" s="10"/>
      <c r="D10" s="15"/>
      <c r="E10" s="15"/>
      <c r="F10" s="16"/>
    </row>
    <row r="11" spans="1:7" ht="17.25" x14ac:dyDescent="0.35">
      <c r="A11" s="11" t="s">
        <v>8</v>
      </c>
      <c r="B11" s="11" t="s">
        <v>28</v>
      </c>
      <c r="C11" s="10"/>
      <c r="D11" s="10"/>
      <c r="E11" s="17"/>
      <c r="F11" s="16"/>
    </row>
    <row r="12" spans="1:7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7" ht="17.25" x14ac:dyDescent="0.35">
      <c r="A13" s="4"/>
      <c r="B13" s="4"/>
      <c r="C13" s="10"/>
      <c r="D13" s="10"/>
      <c r="E13" s="17"/>
      <c r="F13" s="16"/>
    </row>
    <row r="14" spans="1:7" ht="17.25" x14ac:dyDescent="0.35">
      <c r="A14" s="4"/>
      <c r="B14" s="4"/>
      <c r="C14" s="10"/>
      <c r="D14" s="10"/>
      <c r="E14" s="17"/>
      <c r="F14" s="16"/>
    </row>
    <row r="15" spans="1:7" ht="17.25" x14ac:dyDescent="0.35">
      <c r="A15" s="10"/>
      <c r="B15" s="10"/>
      <c r="C15" s="10"/>
      <c r="D15" s="10"/>
      <c r="E15" s="17"/>
      <c r="F15" s="16"/>
    </row>
    <row r="16" spans="1:7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15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16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9">
    <mergeCell ref="E2:E3"/>
    <mergeCell ref="F2:F3"/>
    <mergeCell ref="G2:G3"/>
    <mergeCell ref="A1:B4"/>
    <mergeCell ref="A19:B23"/>
    <mergeCell ref="A25:B26"/>
    <mergeCell ref="A27:B29"/>
    <mergeCell ref="A10:B10"/>
    <mergeCell ref="D2:D3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5" zoomScaleNormal="85" workbookViewId="0">
      <selection activeCell="F3" sqref="F3:F1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23</v>
      </c>
    </row>
    <row r="2" spans="1:8" ht="16.5" customHeight="1" x14ac:dyDescent="0.15">
      <c r="A2" s="24"/>
      <c r="B2" s="24"/>
      <c r="E2" s="4" t="s">
        <v>24</v>
      </c>
      <c r="F2" s="4" t="s">
        <v>25</v>
      </c>
      <c r="G2" s="4" t="s">
        <v>26</v>
      </c>
      <c r="H2" s="4" t="s">
        <v>27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21.201000000000001</v>
      </c>
      <c r="G4" s="5">
        <f>F4-F13/10*1</f>
        <v>-0.29570000000000007</v>
      </c>
      <c r="H4" s="6">
        <f>G4/F13*100</f>
        <v>-0.13755599696697635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42.631999999999998</v>
      </c>
      <c r="G5" s="5">
        <f>F5-F13/10*2</f>
        <v>-0.36140000000000327</v>
      </c>
      <c r="H5" s="6">
        <f>G5/F13*100</f>
        <v>-0.16811882754097293</v>
      </c>
    </row>
    <row r="6" spans="1:8" ht="16.5" customHeight="1" x14ac:dyDescent="0.15">
      <c r="A6" s="9"/>
      <c r="B6" s="9"/>
      <c r="E6" s="5">
        <v>3</v>
      </c>
      <c r="F6" s="5">
        <v>64.116</v>
      </c>
      <c r="G6" s="5">
        <f>F6-F13/10*3</f>
        <v>-0.37409999999999854</v>
      </c>
      <c r="H6" s="6">
        <f>G6/F13*100</f>
        <v>-0.17402671107658316</v>
      </c>
    </row>
    <row r="7" spans="1:8" ht="16.5" customHeight="1" x14ac:dyDescent="0.15">
      <c r="A7" s="4"/>
      <c r="E7" s="5">
        <v>4</v>
      </c>
      <c r="F7" s="5">
        <v>85.616</v>
      </c>
      <c r="G7" s="5">
        <f>F7-F13/10*4</f>
        <v>-0.37080000000000268</v>
      </c>
      <c r="H7" s="6">
        <f>G7/F13*100</f>
        <v>-0.1724915917326858</v>
      </c>
    </row>
    <row r="8" spans="1:8" ht="16.5" customHeight="1" x14ac:dyDescent="0.15">
      <c r="A8" s="9"/>
      <c r="B8" s="9"/>
      <c r="E8" s="5">
        <v>5</v>
      </c>
      <c r="F8" s="5">
        <v>107.14100000000001</v>
      </c>
      <c r="G8" s="5">
        <f>F8-F13/10*5</f>
        <v>-0.34250000000000114</v>
      </c>
      <c r="H8" s="6">
        <f>G8/F13*100</f>
        <v>-0.15932678038954867</v>
      </c>
    </row>
    <row r="9" spans="1:8" ht="16.5" customHeight="1" x14ac:dyDescent="0.15">
      <c r="A9" s="10"/>
      <c r="B9" s="10"/>
      <c r="E9" s="5">
        <v>6</v>
      </c>
      <c r="F9" s="5">
        <v>128.77298999999999</v>
      </c>
      <c r="G9" s="5">
        <f>F9-F13/10*6</f>
        <v>-0.20721000000000345</v>
      </c>
      <c r="H9" s="6">
        <f>G9/F13*100</f>
        <v>-9.6391539166478316E-2</v>
      </c>
    </row>
    <row r="10" spans="1:8" ht="16.5" customHeight="1" x14ac:dyDescent="0.15">
      <c r="A10" s="23" t="s">
        <v>7</v>
      </c>
      <c r="B10" s="23"/>
      <c r="E10" s="5">
        <v>7</v>
      </c>
      <c r="F10" s="5">
        <v>150.26990000000001</v>
      </c>
      <c r="G10" s="5">
        <f>F10-F13/10*7</f>
        <v>-0.20699999999999363</v>
      </c>
      <c r="H10" s="6">
        <f>G10/F13*100</f>
        <v>-9.6293849753680161E-2</v>
      </c>
    </row>
    <row r="11" spans="1:8" ht="16.5" customHeight="1" x14ac:dyDescent="0.3">
      <c r="A11" s="11" t="s">
        <v>8</v>
      </c>
      <c r="B11" s="11" t="s">
        <v>28</v>
      </c>
      <c r="E11" s="5">
        <v>8</v>
      </c>
      <c r="F11" s="5">
        <v>171.78700000000001</v>
      </c>
      <c r="G11" s="5">
        <f>F11-F13/10*8</f>
        <v>-0.18659999999999854</v>
      </c>
      <c r="H11" s="6">
        <f>G11/F13*100</f>
        <v>-8.6804021082304977E-2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193.28699</v>
      </c>
      <c r="G12" s="5">
        <f>F12-F13/10*9</f>
        <v>-0.18331000000000586</v>
      </c>
      <c r="H12" s="6">
        <f>G12/F13*100</f>
        <v>-8.5273553615208775E-2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214.96700000000001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  <row r="33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