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新建文件夹 (2)\"/>
    </mc:Choice>
  </mc:AlternateContent>
  <bookViews>
    <workbookView xWindow="0" yWindow="0" windowWidth="17025" windowHeight="9990"/>
  </bookViews>
  <sheets>
    <sheet name="位移电压曲线Travel &amp; Voltage" sheetId="5" r:id="rId1"/>
    <sheet name="谐频与负载Freq  vs Load" sheetId="6" r:id="rId2"/>
    <sheet name="线性度Linearity" sheetId="7" r:id="rId3"/>
  </sheets>
  <definedNames>
    <definedName name="_xlnm._FilterDatabase" localSheetId="0" hidden="1">'位移电压曲线Travel &amp; Voltage'!$F$3:$F$13</definedName>
  </definedNames>
  <calcPr calcId="162913" concurrentCalc="0"/>
</workbook>
</file>

<file path=xl/calcChain.xml><?xml version="1.0" encoding="utf-8"?>
<calcChain xmlns="http://schemas.openxmlformats.org/spreadsheetml/2006/main">
  <c r="H13" i="7" l="1"/>
  <c r="G12" i="7"/>
  <c r="H12" i="7"/>
  <c r="G11" i="7"/>
  <c r="H11" i="7"/>
  <c r="G10" i="7"/>
  <c r="H10" i="7"/>
  <c r="G9" i="7"/>
  <c r="H9" i="7"/>
  <c r="G8" i="7"/>
  <c r="H8" i="7"/>
  <c r="G7" i="7"/>
  <c r="H7" i="7"/>
  <c r="G6" i="7"/>
  <c r="H6" i="7"/>
  <c r="G5" i="7"/>
  <c r="H5" i="7"/>
  <c r="G4" i="7"/>
  <c r="H4" i="7"/>
  <c r="G3" i="7"/>
  <c r="H3" i="7"/>
</calcChain>
</file>

<file path=xl/sharedStrings.xml><?xml version="1.0" encoding="utf-8"?>
<sst xmlns="http://schemas.openxmlformats.org/spreadsheetml/2006/main" count="54" uniqueCount="29">
  <si>
    <t>位移与电压曲线/Displacement vs Voltage Curve</t>
  </si>
  <si>
    <t>电压Voltage (V)</t>
  </si>
  <si>
    <t xml:space="preserve">开环Open-loop </t>
  </si>
  <si>
    <t>闭环/Closed-loop</t>
  </si>
  <si>
    <t>位移Displacement (µm)</t>
  </si>
  <si>
    <t>www.coremorrow.com</t>
  </si>
  <si>
    <t>微信服务号/Wechat</t>
  </si>
  <si>
    <t>测试环境/Test Condition</t>
  </si>
  <si>
    <t>型号/Model</t>
  </si>
  <si>
    <t>测试温度/Temperature</t>
  </si>
  <si>
    <t>20℃，31%RH</t>
  </si>
  <si>
    <t>负载/Load</t>
  </si>
  <si>
    <t>空载Unloaded</t>
  </si>
  <si>
    <t>电压范围/Voltage</t>
  </si>
  <si>
    <t>0~150V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</si>
  <si>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</si>
  <si>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family val="2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family val="2"/>
        <charset val="134"/>
      </rPr>
      <t>info@coremorrow.com</t>
    </r>
    <r>
      <rPr>
        <b/>
        <sz val="11"/>
        <color theme="1"/>
        <rFont val="微软雅黑"/>
        <family val="2"/>
        <charset val="134"/>
      </rPr>
      <t>，+86-0451-86268790。</t>
    </r>
  </si>
  <si>
    <t>版权所有：哈尔滨芯明天科技有限公司
Copyright@Harbin Core Tomorrow Science and Technology Co.,Ltd.</t>
  </si>
  <si>
    <t>谐振频率曲线/Resonant frequency Curve</t>
  </si>
  <si>
    <t>负载Load[g]</t>
  </si>
  <si>
    <t>X谐振频率Resonant frequency (Hz)</t>
  </si>
  <si>
    <t>Y谐振频率Resonant frequency (Hz)</t>
  </si>
  <si>
    <t>Z谐振频率Resonant frequency (Hz)</t>
  </si>
  <si>
    <t>线性度/Linearity</t>
  </si>
  <si>
    <t>控制输入Control input（V）</t>
  </si>
  <si>
    <t>输出位移Displacement（μm）</t>
  </si>
  <si>
    <t>偏差位移Deviation（μm）</t>
  </si>
  <si>
    <t>线性度Linearity（%F.S.）</t>
  </si>
  <si>
    <t>XD602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</si>
</sst>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00_ "/>
  </numFmts>
  <fonts count="12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sz val="12"/>
      <name val="宋体"/>
      <family val="3"/>
      <charset val="134"/>
    </font>
    <font>
      <u/>
      <sz val="11"/>
      <color rgb="FF0000FF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0"/>
      <name val="微软雅黑"/>
      <family val="2"/>
      <charset val="134"/>
    </font>
    <font>
      <sz val="1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u/>
      <sz val="11"/>
      <color rgb="FF0000FF"/>
      <name val="宋体"/>
      <family val="3"/>
      <charset val="134"/>
      <scheme val="minor"/>
    </font>
    <font>
      <b/>
      <u/>
      <sz val="11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0" fontId="4" fillId="0" borderId="0" xfId="1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 applyAlignment="1">
      <alignment horizontal="left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5" fillId="2" borderId="0" xfId="0" applyFont="1" applyFill="1" applyBorder="1" applyAlignment="1">
      <alignment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5" fillId="2" borderId="0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justify" vertical="center"/>
    </xf>
    <xf numFmtId="0" fontId="5" fillId="2" borderId="0" xfId="0" applyFont="1" applyFill="1" applyAlignment="1">
      <alignment horizontal="justify" vertical="center" wrapText="1"/>
    </xf>
    <xf numFmtId="0" fontId="5" fillId="2" borderId="0" xfId="0" applyFont="1" applyFill="1" applyBorder="1" applyAlignment="1">
      <alignment horizontal="justify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位移与电压曲线</a:t>
            </a:r>
          </a:p>
          <a:p>
            <a:pPr defTabSz="914400">
              <a:defRPr/>
            </a:pPr>
            <a:r>
              <a:rPr lang="en-US" altLang="zh-CN" sz="1000"/>
              <a:t>Displacement vs Voltage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Voltage'!$E$4:$E$24</c:f>
              <c:numCache>
                <c:formatCode>General</c:formatCode>
                <c:ptCount val="21"/>
                <c:pt idx="0">
                  <c:v>0</c:v>
                </c:pt>
                <c:pt idx="1">
                  <c:v>13.564</c:v>
                </c:pt>
                <c:pt idx="2">
                  <c:v>30.439</c:v>
                </c:pt>
                <c:pt idx="3">
                  <c:v>49.862000000000002</c:v>
                </c:pt>
                <c:pt idx="4">
                  <c:v>71.515000000000001</c:v>
                </c:pt>
                <c:pt idx="5">
                  <c:v>94.224999999999994</c:v>
                </c:pt>
                <c:pt idx="6">
                  <c:v>117.60299999999999</c:v>
                </c:pt>
                <c:pt idx="7">
                  <c:v>141.33799999999999</c:v>
                </c:pt>
                <c:pt idx="8">
                  <c:v>166.28399999999999</c:v>
                </c:pt>
                <c:pt idx="9">
                  <c:v>190.011</c:v>
                </c:pt>
                <c:pt idx="10">
                  <c:v>213.97200000000001</c:v>
                </c:pt>
                <c:pt idx="11">
                  <c:v>201.41399999999999</c:v>
                </c:pt>
                <c:pt idx="12">
                  <c:v>184.655</c:v>
                </c:pt>
                <c:pt idx="13">
                  <c:v>165.18200999999999</c:v>
                </c:pt>
                <c:pt idx="14">
                  <c:v>143.77499</c:v>
                </c:pt>
                <c:pt idx="15">
                  <c:v>121.313</c:v>
                </c:pt>
                <c:pt idx="16">
                  <c:v>98.308000000000007</c:v>
                </c:pt>
                <c:pt idx="17">
                  <c:v>74.867999999999995</c:v>
                </c:pt>
                <c:pt idx="18">
                  <c:v>50.701000000000001</c:v>
                </c:pt>
                <c:pt idx="19">
                  <c:v>26.975000000000001</c:v>
                </c:pt>
                <c:pt idx="20">
                  <c:v>2.99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7D0-4C93-88B3-B0FA3D4D7B2D}"/>
            </c:ext>
          </c:extLst>
        </c:ser>
        <c:ser>
          <c:idx val="1"/>
          <c:order val="1"/>
          <c:tx>
            <c:strRef>
              <c:f>'位移电压曲线Travel &amp; Voltage'!$F$2</c:f>
              <c:strCache>
                <c:ptCount val="1"/>
                <c:pt idx="0">
                  <c:v>闭环/Closed-loop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Voltage'!$F$4:$F$24</c:f>
              <c:numCache>
                <c:formatCode>General</c:formatCode>
                <c:ptCount val="21"/>
                <c:pt idx="0">
                  <c:v>0</c:v>
                </c:pt>
                <c:pt idx="1">
                  <c:v>21.201000000000001</c:v>
                </c:pt>
                <c:pt idx="2">
                  <c:v>42.631999999999998</c:v>
                </c:pt>
                <c:pt idx="3">
                  <c:v>64.116</c:v>
                </c:pt>
                <c:pt idx="4">
                  <c:v>85.616</c:v>
                </c:pt>
                <c:pt idx="5">
                  <c:v>107.14100000000001</c:v>
                </c:pt>
                <c:pt idx="6">
                  <c:v>128.77298999999999</c:v>
                </c:pt>
                <c:pt idx="7">
                  <c:v>150.26990000000001</c:v>
                </c:pt>
                <c:pt idx="8">
                  <c:v>171.78700000000001</c:v>
                </c:pt>
                <c:pt idx="9">
                  <c:v>193.28699</c:v>
                </c:pt>
                <c:pt idx="10">
                  <c:v>214.96700000000001</c:v>
                </c:pt>
                <c:pt idx="11">
                  <c:v>194.08199999999999</c:v>
                </c:pt>
                <c:pt idx="12">
                  <c:v>172.875</c:v>
                </c:pt>
                <c:pt idx="13">
                  <c:v>151.142</c:v>
                </c:pt>
                <c:pt idx="14">
                  <c:v>129.39400000000001</c:v>
                </c:pt>
                <c:pt idx="15">
                  <c:v>107.646</c:v>
                </c:pt>
                <c:pt idx="16">
                  <c:v>85.867999999999995</c:v>
                </c:pt>
                <c:pt idx="17">
                  <c:v>64.388000000000005</c:v>
                </c:pt>
                <c:pt idx="18">
                  <c:v>43.011000000000003</c:v>
                </c:pt>
                <c:pt idx="19">
                  <c:v>21.513000000000002</c:v>
                </c:pt>
                <c:pt idx="20">
                  <c:v>-9.0999999999999998E-2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7D0-4C93-88B3-B0FA3D4D7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电压</a:t>
                </a:r>
                <a:r>
                  <a:rPr lang="en-US" altLang="zh-CN"/>
                  <a:t>Voltage(V)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2599460"/>
        <c:crosses val="autoZero"/>
        <c:crossBetween val="midCat"/>
        <c:majorUnit val="15"/>
        <c:minorUnit val="5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位移</a:t>
                </a:r>
                <a:r>
                  <a:rPr lang="en-US"/>
                  <a:t>Displacement(</a:t>
                </a:r>
                <a:r>
                  <a:rPr lang="el-GR"/>
                  <a:t>μ</a:t>
                </a:r>
                <a:r>
                  <a:rPr lang="en-US"/>
                  <a:t>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4341656815797"/>
          <c:y val="0.33594058074789301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谐振频率曲线</a:t>
            </a:r>
          </a:p>
          <a:p>
            <a:pPr defTabSz="914400">
              <a:defRPr/>
            </a:pPr>
            <a:r>
              <a:rPr lang="en-US" altLang="zh-CN" sz="1000"/>
              <a:t>Resonant frequency Curve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'谐频与负载Freq  vs Load'!$E$2</c:f>
              <c:strCache>
                <c:ptCount val="1"/>
                <c:pt idx="0">
                  <c:v>X谐振频率Resonant frequency (Hz)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'谐频与负载Freq  vs Load'!$D$3:$D$9</c:f>
              <c:numCache>
                <c:formatCode>General</c:formatCode>
                <c:ptCount val="7"/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300</c:v>
                </c:pt>
                <c:pt idx="5">
                  <c:v>500</c:v>
                </c:pt>
                <c:pt idx="6">
                  <c:v>600</c:v>
                </c:pt>
              </c:numCache>
            </c:numRef>
          </c:xVal>
          <c:yVal>
            <c:numRef>
              <c:f>'谐频与负载Freq  vs Load'!$E$3:$E$9</c:f>
              <c:numCache>
                <c:formatCode>General</c:formatCode>
                <c:ptCount val="7"/>
                <c:pt idx="1">
                  <c:v>207</c:v>
                </c:pt>
                <c:pt idx="2">
                  <c:v>141</c:v>
                </c:pt>
                <c:pt idx="3">
                  <c:v>114</c:v>
                </c:pt>
                <c:pt idx="4">
                  <c:v>73</c:v>
                </c:pt>
                <c:pt idx="5">
                  <c:v>58</c:v>
                </c:pt>
                <c:pt idx="6">
                  <c:v>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73E-4C6D-B3C6-60427D7654DA}"/>
            </c:ext>
          </c:extLst>
        </c:ser>
        <c:ser>
          <c:idx val="1"/>
          <c:order val="1"/>
          <c:tx>
            <c:strRef>
              <c:f>'谐频与负载Freq  vs Load'!$F$2</c:f>
              <c:strCache>
                <c:ptCount val="1"/>
                <c:pt idx="0">
                  <c:v>Y谐振频率Resonant frequency (Hz)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'谐频与负载Freq  vs Load'!$D$3:$D$9</c:f>
              <c:numCache>
                <c:formatCode>General</c:formatCode>
                <c:ptCount val="7"/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300</c:v>
                </c:pt>
                <c:pt idx="5">
                  <c:v>500</c:v>
                </c:pt>
                <c:pt idx="6">
                  <c:v>600</c:v>
                </c:pt>
              </c:numCache>
            </c:numRef>
          </c:xVal>
          <c:yVal>
            <c:numRef>
              <c:f>'谐频与负载Freq  vs Load'!$F$3:$F$9</c:f>
              <c:numCache>
                <c:formatCode>General</c:formatCode>
                <c:ptCount val="7"/>
                <c:pt idx="1">
                  <c:v>298</c:v>
                </c:pt>
                <c:pt idx="2">
                  <c:v>171</c:v>
                </c:pt>
                <c:pt idx="3">
                  <c:v>132</c:v>
                </c:pt>
                <c:pt idx="4">
                  <c:v>81</c:v>
                </c:pt>
                <c:pt idx="5">
                  <c:v>64</c:v>
                </c:pt>
                <c:pt idx="6">
                  <c:v>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73E-4C6D-B3C6-60427D7654DA}"/>
            </c:ext>
          </c:extLst>
        </c:ser>
        <c:ser>
          <c:idx val="2"/>
          <c:order val="2"/>
          <c:tx>
            <c:strRef>
              <c:f>'谐频与负载Freq  vs Load'!$G$2</c:f>
              <c:strCache>
                <c:ptCount val="1"/>
                <c:pt idx="0">
                  <c:v>Z谐振频率Resonant frequency (Hz)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'谐频与负载Freq  vs Load'!$D$3:$D$9</c:f>
              <c:numCache>
                <c:formatCode>General</c:formatCode>
                <c:ptCount val="7"/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300</c:v>
                </c:pt>
                <c:pt idx="5">
                  <c:v>500</c:v>
                </c:pt>
                <c:pt idx="6">
                  <c:v>600</c:v>
                </c:pt>
              </c:numCache>
            </c:numRef>
          </c:xVal>
          <c:yVal>
            <c:numRef>
              <c:f>'谐频与负载Freq  vs Load'!$G$3:$G$9</c:f>
              <c:numCache>
                <c:formatCode>General</c:formatCode>
                <c:ptCount val="7"/>
                <c:pt idx="1">
                  <c:v>179</c:v>
                </c:pt>
                <c:pt idx="2">
                  <c:v>137</c:v>
                </c:pt>
                <c:pt idx="3">
                  <c:v>115</c:v>
                </c:pt>
                <c:pt idx="4">
                  <c:v>78</c:v>
                </c:pt>
                <c:pt idx="5">
                  <c:v>63</c:v>
                </c:pt>
                <c:pt idx="6">
                  <c:v>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73E-4C6D-B3C6-60427D765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2599460"/>
        <c:crosses val="autoZero"/>
        <c:crossBetween val="midCat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zh-CN" altLang="en-US" sz="1200"/>
              <a:t>线性度</a:t>
            </a:r>
          </a:p>
          <a:p>
            <a:pPr defTabSz="914400">
              <a:defRPr/>
            </a:pPr>
            <a:r>
              <a:rPr lang="en-US" sz="1200"/>
              <a:t>Linearity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2000" b="0" i="0" u="none" strike="noStrike" kern="1200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1138260345866"/>
          <c:y val="0.15328984685195701"/>
          <c:w val="0.86968940893056901"/>
          <c:h val="0.77084515031196799"/>
        </c:manualLayout>
      </c:layout>
      <c:scatterChart>
        <c:scatterStyle val="smoothMarker"/>
        <c:varyColors val="0"/>
        <c:ser>
          <c:idx val="0"/>
          <c:order val="0"/>
          <c:spPr>
            <a:ln w="19050" cap="flat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线性度Linearity!$E$3:$E$13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线性度Linearity!$H$3:$H$13</c:f>
              <c:numCache>
                <c:formatCode>0.000000_ </c:formatCode>
                <c:ptCount val="11"/>
                <c:pt idx="0">
                  <c:v>0</c:v>
                </c:pt>
                <c:pt idx="1">
                  <c:v>-0.13755599696697635</c:v>
                </c:pt>
                <c:pt idx="2">
                  <c:v>-0.16811882754097293</c:v>
                </c:pt>
                <c:pt idx="3">
                  <c:v>-0.17402671107658316</c:v>
                </c:pt>
                <c:pt idx="4">
                  <c:v>-0.1724915917326858</c:v>
                </c:pt>
                <c:pt idx="5">
                  <c:v>-0.15932678038954867</c:v>
                </c:pt>
                <c:pt idx="6">
                  <c:v>-9.6391539166478316E-2</c:v>
                </c:pt>
                <c:pt idx="7">
                  <c:v>-9.6293849753680161E-2</c:v>
                </c:pt>
                <c:pt idx="8">
                  <c:v>-8.6804021082304977E-2</c:v>
                </c:pt>
                <c:pt idx="9">
                  <c:v>-8.5273553615208775E-2</c:v>
                </c:pt>
                <c:pt idx="1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9B0-4685-A301-22968F2B4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58369"/>
        <c:axId val="604334261"/>
      </c:scatterChart>
      <c:valAx>
        <c:axId val="706558369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控制输入</a:t>
                </a:r>
                <a:r>
                  <a:rPr lang="en-US"/>
                  <a:t>Control Input（V）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zh-CN"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04334261"/>
        <c:crosses val="autoZero"/>
        <c:crossBetween val="midCat"/>
        <c:majorUnit val="1"/>
      </c:valAx>
      <c:valAx>
        <c:axId val="60433426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线性度</a:t>
                </a:r>
                <a:r>
                  <a:rPr lang="en-US"/>
                  <a:t>Linearity</a:t>
                </a:r>
              </a:p>
              <a:p>
                <a:pPr defTabSz="914400">
                  <a:defRPr/>
                </a:pPr>
                <a:r>
                  <a:rPr lang="en-US"/>
                  <a:t>（%F.S.）</a:t>
                </a:r>
              </a:p>
            </c:rich>
          </c:tx>
          <c:layout>
            <c:manualLayout>
              <c:xMode val="edge"/>
              <c:yMode val="edge"/>
              <c:x val="2.4758603614756102E-3"/>
              <c:y val="0.373461326827344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zh-CN"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.000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0" vertOverflow="ellipsis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06558369"/>
        <c:crosses val="autoZero"/>
        <c:crossBetween val="midCat"/>
        <c:majorUnit val="0.30000000000000004"/>
        <c:min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wrap="square"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134623</xdr:colOff>
      <xdr:row>5</xdr:row>
      <xdr:rowOff>198869</xdr:rowOff>
    </xdr:from>
    <xdr:to>
      <xdr:col>7</xdr:col>
      <xdr:colOff>651513</xdr:colOff>
      <xdr:row>27</xdr:row>
      <xdr:rowOff>123939</xdr:rowOff>
    </xdr:to>
    <xdr:graphicFrame macro="">
      <xdr:nvGraphicFramePr>
        <xdr:cNvPr id="14" name="图表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193675</xdr:colOff>
      <xdr:row>8</xdr:row>
      <xdr:rowOff>110490</xdr:rowOff>
    </xdr:from>
    <xdr:to>
      <xdr:col>6</xdr:col>
      <xdr:colOff>2080260</xdr:colOff>
      <xdr:row>29</xdr:row>
      <xdr:rowOff>86360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4" name="图片 3" descr="fo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304650</xdr:colOff>
      <xdr:row>5</xdr:row>
      <xdr:rowOff>36680</xdr:rowOff>
    </xdr:from>
    <xdr:to>
      <xdr:col>8</xdr:col>
      <xdr:colOff>491340</xdr:colOff>
      <xdr:row>27</xdr:row>
      <xdr:rowOff>10645</xdr:rowOff>
    </xdr:to>
    <xdr:graphicFrame macro="">
      <xdr:nvGraphicFramePr>
        <xdr:cNvPr id="5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6" name="图片 5" descr="fo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coremorrow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coremorrow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coremorrow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="85" zoomScaleNormal="85" workbookViewId="0">
      <selection activeCell="F4" sqref="F4:F14"/>
    </sheetView>
  </sheetViews>
  <sheetFormatPr defaultColWidth="9" defaultRowHeight="16.5" x14ac:dyDescent="0.15"/>
  <cols>
    <col min="1" max="1" width="22.625" style="1" customWidth="1"/>
    <col min="2" max="2" width="28.375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spans="1:7" ht="22.5" x14ac:dyDescent="0.15">
      <c r="A1" s="24"/>
      <c r="B1" s="24"/>
      <c r="C1" s="10"/>
      <c r="D1" s="3" t="s">
        <v>0</v>
      </c>
      <c r="E1" s="3"/>
      <c r="F1" s="10"/>
    </row>
    <row r="2" spans="1:7" x14ac:dyDescent="0.3">
      <c r="A2" s="24"/>
      <c r="B2" s="24"/>
      <c r="C2" s="10"/>
      <c r="D2" s="24" t="s">
        <v>1</v>
      </c>
      <c r="E2" s="22" t="s">
        <v>2</v>
      </c>
      <c r="F2" s="22" t="s">
        <v>3</v>
      </c>
    </row>
    <row r="3" spans="1:7" x14ac:dyDescent="0.15">
      <c r="A3" s="24"/>
      <c r="B3" s="24"/>
      <c r="C3" s="10"/>
      <c r="D3" s="25"/>
      <c r="E3" s="2" t="s">
        <v>4</v>
      </c>
      <c r="F3" s="2" t="s">
        <v>4</v>
      </c>
    </row>
    <row r="4" spans="1:7" ht="17.25" x14ac:dyDescent="0.35">
      <c r="A4" s="24"/>
      <c r="B4" s="24"/>
      <c r="C4" s="10"/>
      <c r="D4" s="10">
        <v>0</v>
      </c>
      <c r="E4" s="16">
        <v>0</v>
      </c>
      <c r="F4" s="17">
        <v>0</v>
      </c>
      <c r="G4" s="16"/>
    </row>
    <row r="5" spans="1:7" ht="17.25" x14ac:dyDescent="0.35">
      <c r="A5" s="7" t="s">
        <v>5</v>
      </c>
      <c r="B5" s="8" t="s">
        <v>6</v>
      </c>
      <c r="C5" s="10"/>
      <c r="D5" s="10">
        <v>15</v>
      </c>
      <c r="E5" s="16">
        <v>13.564</v>
      </c>
      <c r="F5" s="17">
        <v>21.201000000000001</v>
      </c>
      <c r="G5" s="16"/>
    </row>
    <row r="6" spans="1:7" ht="17.25" x14ac:dyDescent="0.35">
      <c r="A6" s="9"/>
      <c r="B6" s="9"/>
      <c r="C6" s="10"/>
      <c r="D6" s="10">
        <v>30</v>
      </c>
      <c r="E6" s="16">
        <v>30.439</v>
      </c>
      <c r="F6" s="17">
        <v>42.631999999999998</v>
      </c>
      <c r="G6" s="16"/>
    </row>
    <row r="7" spans="1:7" ht="17.25" x14ac:dyDescent="0.35">
      <c r="A7" s="4"/>
      <c r="C7" s="10"/>
      <c r="D7" s="10">
        <v>45</v>
      </c>
      <c r="E7" s="16">
        <v>49.862000000000002</v>
      </c>
      <c r="F7" s="17">
        <v>64.116</v>
      </c>
      <c r="G7" s="16"/>
    </row>
    <row r="8" spans="1:7" ht="17.25" x14ac:dyDescent="0.35">
      <c r="A8" s="9"/>
      <c r="B8" s="9"/>
      <c r="C8" s="10"/>
      <c r="D8" s="10">
        <v>60</v>
      </c>
      <c r="E8" s="16">
        <v>71.515000000000001</v>
      </c>
      <c r="F8" s="17">
        <v>85.616</v>
      </c>
      <c r="G8" s="16"/>
    </row>
    <row r="9" spans="1:7" ht="17.25" x14ac:dyDescent="0.35">
      <c r="A9" s="10"/>
      <c r="B9" s="10"/>
      <c r="C9" s="10"/>
      <c r="D9" s="10">
        <v>75</v>
      </c>
      <c r="E9" s="16">
        <v>94.224999999999994</v>
      </c>
      <c r="F9" s="17">
        <v>107.14100000000001</v>
      </c>
      <c r="G9" s="16"/>
    </row>
    <row r="10" spans="1:7" ht="17.25" x14ac:dyDescent="0.35">
      <c r="A10" s="23" t="s">
        <v>7</v>
      </c>
      <c r="B10" s="23"/>
      <c r="C10" s="10"/>
      <c r="D10" s="10">
        <v>90</v>
      </c>
      <c r="E10" s="16">
        <v>117.60299999999999</v>
      </c>
      <c r="F10" s="17">
        <v>128.77298999999999</v>
      </c>
      <c r="G10" s="16"/>
    </row>
    <row r="11" spans="1:7" ht="17.25" x14ac:dyDescent="0.35">
      <c r="A11" s="11" t="s">
        <v>8</v>
      </c>
      <c r="B11" s="11" t="s">
        <v>28</v>
      </c>
      <c r="C11" s="10"/>
      <c r="D11" s="10">
        <v>105</v>
      </c>
      <c r="E11" s="16">
        <v>141.33799999999999</v>
      </c>
      <c r="F11" s="17">
        <v>150.26990000000001</v>
      </c>
      <c r="G11" s="16"/>
    </row>
    <row r="12" spans="1:7" ht="17.25" x14ac:dyDescent="0.35">
      <c r="A12" s="4" t="s">
        <v>9</v>
      </c>
      <c r="B12" s="4" t="s">
        <v>10</v>
      </c>
      <c r="C12" s="10"/>
      <c r="D12" s="10">
        <v>120</v>
      </c>
      <c r="E12" s="16">
        <v>166.28399999999999</v>
      </c>
      <c r="F12" s="17">
        <v>171.78700000000001</v>
      </c>
      <c r="G12" s="16"/>
    </row>
    <row r="13" spans="1:7" ht="17.25" x14ac:dyDescent="0.35">
      <c r="A13" s="4" t="s">
        <v>11</v>
      </c>
      <c r="B13" s="4" t="s">
        <v>12</v>
      </c>
      <c r="C13" s="10"/>
      <c r="D13" s="10">
        <v>135</v>
      </c>
      <c r="E13" s="16">
        <v>190.011</v>
      </c>
      <c r="F13" s="17">
        <v>193.28699</v>
      </c>
      <c r="G13" s="16"/>
    </row>
    <row r="14" spans="1:7" ht="17.25" x14ac:dyDescent="0.35">
      <c r="A14" s="4" t="s">
        <v>13</v>
      </c>
      <c r="B14" s="4" t="s">
        <v>14</v>
      </c>
      <c r="C14" s="10"/>
      <c r="D14" s="10">
        <v>150</v>
      </c>
      <c r="E14" s="16">
        <v>213.97200000000001</v>
      </c>
      <c r="F14" s="17">
        <v>214.96700000000001</v>
      </c>
      <c r="G14" s="16"/>
    </row>
    <row r="15" spans="1:7" ht="17.25" x14ac:dyDescent="0.35">
      <c r="A15" s="13"/>
      <c r="B15" s="10"/>
      <c r="C15" s="10"/>
      <c r="D15" s="10">
        <v>135</v>
      </c>
      <c r="E15" s="16">
        <v>201.41399999999999</v>
      </c>
      <c r="F15" s="17">
        <v>194.08199999999999</v>
      </c>
      <c r="G15" s="16"/>
    </row>
    <row r="16" spans="1:7" ht="17.25" x14ac:dyDescent="0.35">
      <c r="A16" s="13"/>
      <c r="B16" s="13"/>
      <c r="C16" s="10"/>
      <c r="D16" s="10">
        <v>120</v>
      </c>
      <c r="E16" s="16">
        <v>184.655</v>
      </c>
      <c r="F16" s="17">
        <v>172.875</v>
      </c>
      <c r="G16" s="16"/>
    </row>
    <row r="17" spans="1:7" ht="17.25" x14ac:dyDescent="0.35">
      <c r="A17" s="10"/>
      <c r="B17" s="10"/>
      <c r="C17" s="10"/>
      <c r="D17" s="10">
        <v>105</v>
      </c>
      <c r="E17" s="16">
        <v>165.18200999999999</v>
      </c>
      <c r="F17" s="17">
        <v>151.142</v>
      </c>
      <c r="G17" s="16"/>
    </row>
    <row r="18" spans="1:7" ht="17.25" x14ac:dyDescent="0.35">
      <c r="A18" s="27" t="s">
        <v>15</v>
      </c>
      <c r="B18" s="27"/>
      <c r="C18" s="10"/>
      <c r="D18" s="10">
        <v>90</v>
      </c>
      <c r="E18" s="16">
        <v>143.77499</v>
      </c>
      <c r="F18" s="17">
        <v>129.39400000000001</v>
      </c>
      <c r="G18" s="16"/>
    </row>
    <row r="19" spans="1:7" ht="17.25" x14ac:dyDescent="0.35">
      <c r="A19" s="27"/>
      <c r="B19" s="27"/>
      <c r="C19" s="10"/>
      <c r="D19" s="10">
        <v>75</v>
      </c>
      <c r="E19" s="16">
        <v>121.313</v>
      </c>
      <c r="F19" s="17">
        <v>107.646</v>
      </c>
      <c r="G19" s="16"/>
    </row>
    <row r="20" spans="1:7" ht="17.25" x14ac:dyDescent="0.35">
      <c r="A20" s="27"/>
      <c r="B20" s="27"/>
      <c r="C20" s="10"/>
      <c r="D20" s="10">
        <v>60</v>
      </c>
      <c r="E20" s="16">
        <v>98.308000000000007</v>
      </c>
      <c r="F20" s="17">
        <v>85.867999999999995</v>
      </c>
      <c r="G20" s="16"/>
    </row>
    <row r="21" spans="1:7" ht="17.25" x14ac:dyDescent="0.35">
      <c r="A21" s="27"/>
      <c r="B21" s="27"/>
      <c r="C21" s="10"/>
      <c r="D21" s="10">
        <v>45</v>
      </c>
      <c r="E21" s="16">
        <v>74.867999999999995</v>
      </c>
      <c r="F21" s="17">
        <v>64.388000000000005</v>
      </c>
      <c r="G21" s="16"/>
    </row>
    <row r="22" spans="1:7" ht="17.25" x14ac:dyDescent="0.35">
      <c r="A22" s="27"/>
      <c r="B22" s="27"/>
      <c r="C22" s="10"/>
      <c r="D22" s="10">
        <v>30</v>
      </c>
      <c r="E22" s="16">
        <v>50.701000000000001</v>
      </c>
      <c r="F22" s="17">
        <v>43.011000000000003</v>
      </c>
      <c r="G22" s="16"/>
    </row>
    <row r="23" spans="1:7" ht="17.25" x14ac:dyDescent="0.35">
      <c r="A23" s="18"/>
      <c r="B23" s="18"/>
      <c r="C23" s="10"/>
      <c r="D23" s="10">
        <v>15</v>
      </c>
      <c r="E23" s="16">
        <v>26.975000000000001</v>
      </c>
      <c r="F23" s="17">
        <v>21.513000000000002</v>
      </c>
      <c r="G23" s="16"/>
    </row>
    <row r="24" spans="1:7" ht="17.25" x14ac:dyDescent="0.35">
      <c r="A24" s="27" t="s">
        <v>16</v>
      </c>
      <c r="B24" s="27"/>
      <c r="C24" s="10"/>
      <c r="D24" s="10">
        <v>0</v>
      </c>
      <c r="E24" s="16">
        <v>2.99</v>
      </c>
      <c r="F24" s="17">
        <v>-9.0999999999999998E-2</v>
      </c>
      <c r="G24" s="16"/>
    </row>
    <row r="25" spans="1:7" ht="17.25" x14ac:dyDescent="0.35">
      <c r="A25" s="27"/>
      <c r="B25" s="27"/>
      <c r="C25" s="10"/>
      <c r="D25" s="10"/>
      <c r="E25" s="17"/>
      <c r="F25" s="16"/>
    </row>
    <row r="26" spans="1:7" x14ac:dyDescent="0.15">
      <c r="A26" s="26" t="s">
        <v>17</v>
      </c>
      <c r="B26" s="26"/>
      <c r="C26" s="10"/>
      <c r="D26" s="10"/>
      <c r="E26" s="9"/>
      <c r="F26" s="19"/>
    </row>
    <row r="27" spans="1:7" x14ac:dyDescent="0.15">
      <c r="A27" s="26"/>
      <c r="B27" s="26"/>
      <c r="C27" s="10"/>
      <c r="D27" s="10"/>
      <c r="E27" s="10"/>
      <c r="F27" s="20"/>
    </row>
    <row r="28" spans="1:7" x14ac:dyDescent="0.15">
      <c r="A28" s="26"/>
      <c r="B28" s="26"/>
      <c r="C28" s="10"/>
      <c r="D28" s="10"/>
      <c r="E28" s="10"/>
      <c r="F28" s="21"/>
    </row>
    <row r="29" spans="1:7" x14ac:dyDescent="0.15">
      <c r="A29" s="10"/>
      <c r="B29" s="10"/>
      <c r="C29" s="10"/>
      <c r="D29" s="10"/>
      <c r="E29" s="10"/>
      <c r="F29" s="10"/>
    </row>
    <row r="30" spans="1:7" x14ac:dyDescent="0.15">
      <c r="A30" s="10"/>
      <c r="B30" s="10"/>
      <c r="C30" s="10"/>
      <c r="D30" s="10"/>
      <c r="E30" s="10"/>
      <c r="F30" s="10"/>
    </row>
  </sheetData>
  <mergeCells count="6">
    <mergeCell ref="A10:B10"/>
    <mergeCell ref="D2:D3"/>
    <mergeCell ref="A1:B4"/>
    <mergeCell ref="A26:B28"/>
    <mergeCell ref="A18:B22"/>
    <mergeCell ref="A24:B25"/>
  </mergeCells>
  <phoneticPr fontId="11" type="noConversion"/>
  <hyperlinks>
    <hyperlink ref="A5" r:id="rId1"/>
  </hyperlinks>
  <pageMargins left="0.75" right="0.75" top="1" bottom="1" header="0.5" footer="0.5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="85" zoomScaleNormal="85" workbookViewId="0">
      <selection activeCell="B12" sqref="B12"/>
    </sheetView>
  </sheetViews>
  <sheetFormatPr defaultColWidth="9" defaultRowHeight="16.5" x14ac:dyDescent="0.15"/>
  <cols>
    <col min="1" max="1" width="22.625" style="1" customWidth="1"/>
    <col min="2" max="2" width="28.375" style="1" customWidth="1"/>
    <col min="3" max="3" width="3.625" style="1" customWidth="1"/>
    <col min="4" max="4" width="31.625" style="1" customWidth="1"/>
    <col min="5" max="5" width="30.125" style="1" customWidth="1"/>
    <col min="6" max="6" width="31.125" style="1" customWidth="1"/>
    <col min="7" max="7" width="30" style="8" customWidth="1"/>
    <col min="8" max="16384" width="9" style="1"/>
  </cols>
  <sheetData>
    <row r="1" spans="1:7" ht="22.5" x14ac:dyDescent="0.15">
      <c r="A1" s="24"/>
      <c r="B1" s="24"/>
      <c r="C1" s="10"/>
      <c r="D1" s="3" t="s">
        <v>18</v>
      </c>
      <c r="E1" s="3"/>
      <c r="F1" s="10"/>
    </row>
    <row r="2" spans="1:7" x14ac:dyDescent="0.15">
      <c r="A2" s="24"/>
      <c r="B2" s="24"/>
      <c r="C2" s="10"/>
      <c r="D2" s="28" t="s">
        <v>19</v>
      </c>
      <c r="E2" s="29" t="s">
        <v>20</v>
      </c>
      <c r="F2" s="29" t="s">
        <v>21</v>
      </c>
      <c r="G2" s="29" t="s">
        <v>22</v>
      </c>
    </row>
    <row r="3" spans="1:7" x14ac:dyDescent="0.15">
      <c r="A3" s="24"/>
      <c r="B3" s="24"/>
      <c r="C3" s="10"/>
      <c r="D3" s="28"/>
      <c r="E3" s="29"/>
      <c r="F3" s="29"/>
      <c r="G3" s="29"/>
    </row>
    <row r="4" spans="1:7" x14ac:dyDescent="0.15">
      <c r="A4" s="24"/>
      <c r="B4" s="24"/>
      <c r="C4" s="10"/>
      <c r="D4" s="15">
        <v>0</v>
      </c>
      <c r="E4" s="15">
        <v>207</v>
      </c>
      <c r="F4" s="15">
        <v>298</v>
      </c>
      <c r="G4" s="8">
        <v>179</v>
      </c>
    </row>
    <row r="5" spans="1:7" x14ac:dyDescent="0.15">
      <c r="A5" s="7" t="s">
        <v>5</v>
      </c>
      <c r="B5" s="8" t="s">
        <v>6</v>
      </c>
      <c r="C5" s="10"/>
      <c r="D5" s="15">
        <v>50</v>
      </c>
      <c r="E5" s="15">
        <v>141</v>
      </c>
      <c r="F5" s="15">
        <v>171</v>
      </c>
      <c r="G5" s="8">
        <v>137</v>
      </c>
    </row>
    <row r="6" spans="1:7" x14ac:dyDescent="0.15">
      <c r="A6" s="9"/>
      <c r="B6" s="9"/>
      <c r="C6" s="10"/>
      <c r="D6" s="15">
        <v>100</v>
      </c>
      <c r="E6" s="15">
        <v>114</v>
      </c>
      <c r="F6" s="15">
        <v>132</v>
      </c>
      <c r="G6" s="8">
        <v>115</v>
      </c>
    </row>
    <row r="7" spans="1:7" x14ac:dyDescent="0.15">
      <c r="A7" s="4"/>
      <c r="C7" s="10"/>
      <c r="D7" s="15">
        <v>300</v>
      </c>
      <c r="E7" s="15">
        <v>73</v>
      </c>
      <c r="F7" s="15">
        <v>81</v>
      </c>
      <c r="G7" s="8">
        <v>78</v>
      </c>
    </row>
    <row r="8" spans="1:7" x14ac:dyDescent="0.15">
      <c r="A8" s="9"/>
      <c r="B8" s="9"/>
      <c r="C8" s="10"/>
      <c r="D8" s="15">
        <v>500</v>
      </c>
      <c r="E8" s="15">
        <v>58</v>
      </c>
      <c r="F8" s="15">
        <v>64</v>
      </c>
      <c r="G8" s="8">
        <v>63</v>
      </c>
    </row>
    <row r="9" spans="1:7" x14ac:dyDescent="0.15">
      <c r="A9" s="10"/>
      <c r="B9" s="10"/>
      <c r="C9" s="10"/>
      <c r="D9" s="15">
        <v>600</v>
      </c>
      <c r="E9" s="15">
        <v>53</v>
      </c>
      <c r="F9" s="15">
        <v>59</v>
      </c>
      <c r="G9" s="8">
        <v>58</v>
      </c>
    </row>
    <row r="10" spans="1:7" x14ac:dyDescent="0.35">
      <c r="A10" s="23" t="s">
        <v>7</v>
      </c>
      <c r="B10" s="23"/>
      <c r="C10" s="10"/>
      <c r="D10" s="15"/>
      <c r="E10" s="15"/>
      <c r="F10" s="16"/>
    </row>
    <row r="11" spans="1:7" ht="17.25" x14ac:dyDescent="0.35">
      <c r="A11" s="11" t="s">
        <v>8</v>
      </c>
      <c r="B11" s="11" t="s">
        <v>28</v>
      </c>
      <c r="C11" s="10"/>
      <c r="D11" s="10"/>
      <c r="E11" s="17"/>
      <c r="F11" s="16"/>
    </row>
    <row r="12" spans="1:7" ht="17.25" x14ac:dyDescent="0.35">
      <c r="A12" s="4" t="s">
        <v>9</v>
      </c>
      <c r="B12" s="4" t="s">
        <v>10</v>
      </c>
      <c r="C12" s="10"/>
      <c r="D12" s="10"/>
      <c r="E12" s="17"/>
      <c r="F12" s="16"/>
    </row>
    <row r="13" spans="1:7" ht="17.25" x14ac:dyDescent="0.35">
      <c r="A13" s="4"/>
      <c r="B13" s="4"/>
      <c r="C13" s="10"/>
      <c r="D13" s="10"/>
      <c r="E13" s="17"/>
      <c r="F13" s="16"/>
    </row>
    <row r="14" spans="1:7" ht="17.25" x14ac:dyDescent="0.35">
      <c r="A14" s="4"/>
      <c r="B14" s="4"/>
      <c r="C14" s="10"/>
      <c r="D14" s="10"/>
      <c r="E14" s="17"/>
      <c r="F14" s="16"/>
    </row>
    <row r="15" spans="1:7" ht="17.25" x14ac:dyDescent="0.35">
      <c r="A15" s="10"/>
      <c r="B15" s="10"/>
      <c r="C15" s="10"/>
      <c r="D15" s="10"/>
      <c r="E15" s="17"/>
      <c r="F15" s="16"/>
    </row>
    <row r="16" spans="1:7" ht="17.25" x14ac:dyDescent="0.35">
      <c r="A16" s="13"/>
      <c r="B16" s="10"/>
      <c r="C16" s="10"/>
      <c r="D16" s="10"/>
      <c r="E16" s="17"/>
      <c r="F16" s="16"/>
    </row>
    <row r="17" spans="1:6" ht="17.25" x14ac:dyDescent="0.35">
      <c r="A17" s="13"/>
      <c r="B17" s="13"/>
      <c r="C17" s="10"/>
      <c r="D17" s="10"/>
      <c r="E17" s="17"/>
      <c r="F17" s="16"/>
    </row>
    <row r="18" spans="1:6" ht="17.25" x14ac:dyDescent="0.35">
      <c r="A18" s="10"/>
      <c r="B18" s="10"/>
      <c r="C18" s="10"/>
      <c r="D18" s="10"/>
      <c r="E18" s="17"/>
      <c r="F18" s="16"/>
    </row>
    <row r="19" spans="1:6" ht="17.25" x14ac:dyDescent="0.35">
      <c r="A19" s="27" t="s">
        <v>15</v>
      </c>
      <c r="B19" s="27"/>
      <c r="C19" s="10"/>
      <c r="D19" s="10"/>
      <c r="E19" s="17"/>
      <c r="F19" s="16"/>
    </row>
    <row r="20" spans="1:6" ht="17.25" x14ac:dyDescent="0.35">
      <c r="A20" s="27"/>
      <c r="B20" s="27"/>
      <c r="C20" s="10"/>
      <c r="D20" s="10"/>
      <c r="E20" s="17"/>
      <c r="F20" s="16"/>
    </row>
    <row r="21" spans="1:6" ht="17.25" x14ac:dyDescent="0.35">
      <c r="A21" s="27"/>
      <c r="B21" s="27"/>
      <c r="C21" s="10"/>
      <c r="D21" s="10"/>
      <c r="E21" s="17"/>
      <c r="F21" s="16"/>
    </row>
    <row r="22" spans="1:6" ht="17.25" x14ac:dyDescent="0.35">
      <c r="A22" s="27"/>
      <c r="B22" s="27"/>
      <c r="C22" s="10"/>
      <c r="D22" s="10"/>
      <c r="E22" s="17"/>
      <c r="F22" s="16"/>
    </row>
    <row r="23" spans="1:6" ht="17.25" x14ac:dyDescent="0.35">
      <c r="A23" s="27"/>
      <c r="B23" s="27"/>
      <c r="C23" s="10"/>
      <c r="D23" s="10"/>
      <c r="E23" s="17"/>
      <c r="F23" s="16"/>
    </row>
    <row r="24" spans="1:6" ht="17.25" x14ac:dyDescent="0.35">
      <c r="A24" s="18"/>
      <c r="B24" s="18"/>
      <c r="C24" s="10"/>
      <c r="D24" s="10"/>
      <c r="E24" s="17"/>
      <c r="F24" s="16"/>
    </row>
    <row r="25" spans="1:6" ht="17.25" x14ac:dyDescent="0.35">
      <c r="A25" s="27" t="s">
        <v>16</v>
      </c>
      <c r="B25" s="27"/>
      <c r="C25" s="10"/>
      <c r="D25" s="10"/>
      <c r="E25" s="17"/>
      <c r="F25" s="16"/>
    </row>
    <row r="26" spans="1:6" ht="17.25" x14ac:dyDescent="0.35">
      <c r="A26" s="27"/>
      <c r="B26" s="27"/>
      <c r="C26" s="10"/>
      <c r="D26" s="10"/>
      <c r="E26" s="17"/>
      <c r="F26" s="16"/>
    </row>
    <row r="27" spans="1:6" x14ac:dyDescent="0.15">
      <c r="A27" s="26" t="s">
        <v>17</v>
      </c>
      <c r="B27" s="26"/>
      <c r="C27" s="10"/>
      <c r="D27" s="10"/>
      <c r="E27" s="9"/>
      <c r="F27" s="19"/>
    </row>
    <row r="28" spans="1:6" x14ac:dyDescent="0.15">
      <c r="A28" s="26"/>
      <c r="B28" s="26"/>
      <c r="C28" s="10"/>
      <c r="D28" s="10"/>
      <c r="E28" s="10"/>
      <c r="F28" s="20"/>
    </row>
    <row r="29" spans="1:6" x14ac:dyDescent="0.15">
      <c r="A29" s="26"/>
      <c r="B29" s="26"/>
      <c r="C29" s="10"/>
      <c r="D29" s="10"/>
      <c r="E29" s="10"/>
      <c r="F29" s="21"/>
    </row>
    <row r="30" spans="1:6" x14ac:dyDescent="0.15">
      <c r="A30" s="10"/>
      <c r="B30" s="10"/>
      <c r="C30" s="10"/>
      <c r="D30" s="10"/>
      <c r="E30" s="10"/>
      <c r="F30" s="10"/>
    </row>
    <row r="31" spans="1:6" x14ac:dyDescent="0.15">
      <c r="A31" s="10"/>
      <c r="B31" s="10"/>
      <c r="C31" s="10"/>
      <c r="D31" s="10"/>
      <c r="E31" s="10"/>
      <c r="F31" s="10"/>
    </row>
  </sheetData>
  <mergeCells count="9">
    <mergeCell ref="E2:E3"/>
    <mergeCell ref="F2:F3"/>
    <mergeCell ref="G2:G3"/>
    <mergeCell ref="A1:B4"/>
    <mergeCell ref="A19:B23"/>
    <mergeCell ref="A25:B26"/>
    <mergeCell ref="A27:B29"/>
    <mergeCell ref="A10:B10"/>
    <mergeCell ref="D2:D3"/>
  </mergeCells>
  <phoneticPr fontId="11" type="noConversion"/>
  <hyperlinks>
    <hyperlink ref="A5" r:id="rId1"/>
  </hyperlinks>
  <pageMargins left="0.75" right="0.75" top="1" bottom="1" header="0.5" footer="0.5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="85" zoomScaleNormal="85" workbookViewId="0">
      <selection activeCell="F3" sqref="F3:F13"/>
    </sheetView>
  </sheetViews>
  <sheetFormatPr defaultColWidth="9" defaultRowHeight="16.5" x14ac:dyDescent="0.15"/>
  <cols>
    <col min="1" max="1" width="22.625" style="1" customWidth="1"/>
    <col min="2" max="2" width="28.375" style="1" customWidth="1"/>
    <col min="5" max="7" width="19.125" customWidth="1"/>
    <col min="8" max="8" width="23.25" customWidth="1"/>
  </cols>
  <sheetData>
    <row r="1" spans="1:8" ht="22.5" x14ac:dyDescent="0.15">
      <c r="A1" s="24"/>
      <c r="B1" s="24"/>
      <c r="E1" s="3" t="s">
        <v>23</v>
      </c>
    </row>
    <row r="2" spans="1:8" ht="16.5" customHeight="1" x14ac:dyDescent="0.15">
      <c r="A2" s="24"/>
      <c r="B2" s="24"/>
      <c r="E2" s="4" t="s">
        <v>24</v>
      </c>
      <c r="F2" s="4" t="s">
        <v>25</v>
      </c>
      <c r="G2" s="4" t="s">
        <v>26</v>
      </c>
      <c r="H2" s="4" t="s">
        <v>27</v>
      </c>
    </row>
    <row r="3" spans="1:8" ht="16.5" customHeight="1" x14ac:dyDescent="0.15">
      <c r="A3" s="24"/>
      <c r="B3" s="24"/>
      <c r="E3" s="5">
        <v>0</v>
      </c>
      <c r="F3" s="5">
        <v>0</v>
      </c>
      <c r="G3" s="5">
        <f>E3-F13/10*0</f>
        <v>0</v>
      </c>
      <c r="H3" s="6">
        <f>G3/F13*100</f>
        <v>0</v>
      </c>
    </row>
    <row r="4" spans="1:8" ht="16.5" customHeight="1" x14ac:dyDescent="0.15">
      <c r="A4" s="24"/>
      <c r="B4" s="24"/>
      <c r="E4" s="5">
        <v>1</v>
      </c>
      <c r="F4" s="5">
        <v>21.201000000000001</v>
      </c>
      <c r="G4" s="5">
        <f>F4-F13/10*1</f>
        <v>-0.29570000000000007</v>
      </c>
      <c r="H4" s="6">
        <f>G4/F13*100</f>
        <v>-0.13755599696697635</v>
      </c>
    </row>
    <row r="5" spans="1:8" ht="16.5" customHeight="1" x14ac:dyDescent="0.15">
      <c r="A5" s="7" t="s">
        <v>5</v>
      </c>
      <c r="B5" s="8" t="s">
        <v>6</v>
      </c>
      <c r="E5" s="5">
        <v>2</v>
      </c>
      <c r="F5" s="5">
        <v>42.631999999999998</v>
      </c>
      <c r="G5" s="5">
        <f>F5-F13/10*2</f>
        <v>-0.36140000000000327</v>
      </c>
      <c r="H5" s="6">
        <f>G5/F13*100</f>
        <v>-0.16811882754097293</v>
      </c>
    </row>
    <row r="6" spans="1:8" ht="16.5" customHeight="1" x14ac:dyDescent="0.15">
      <c r="A6" s="9"/>
      <c r="B6" s="9"/>
      <c r="E6" s="5">
        <v>3</v>
      </c>
      <c r="F6" s="5">
        <v>64.116</v>
      </c>
      <c r="G6" s="5">
        <f>F6-F13/10*3</f>
        <v>-0.37409999999999854</v>
      </c>
      <c r="H6" s="6">
        <f>G6/F13*100</f>
        <v>-0.17402671107658316</v>
      </c>
    </row>
    <row r="7" spans="1:8" ht="16.5" customHeight="1" x14ac:dyDescent="0.15">
      <c r="A7" s="4"/>
      <c r="E7" s="5">
        <v>4</v>
      </c>
      <c r="F7" s="5">
        <v>85.616</v>
      </c>
      <c r="G7" s="5">
        <f>F7-F13/10*4</f>
        <v>-0.37080000000000268</v>
      </c>
      <c r="H7" s="6">
        <f>G7/F13*100</f>
        <v>-0.1724915917326858</v>
      </c>
    </row>
    <row r="8" spans="1:8" ht="16.5" customHeight="1" x14ac:dyDescent="0.15">
      <c r="A8" s="9"/>
      <c r="B8" s="9"/>
      <c r="E8" s="5">
        <v>5</v>
      </c>
      <c r="F8" s="5">
        <v>107.14100000000001</v>
      </c>
      <c r="G8" s="5">
        <f>F8-F13/10*5</f>
        <v>-0.34250000000000114</v>
      </c>
      <c r="H8" s="6">
        <f>G8/F13*100</f>
        <v>-0.15932678038954867</v>
      </c>
    </row>
    <row r="9" spans="1:8" ht="16.5" customHeight="1" x14ac:dyDescent="0.15">
      <c r="A9" s="10"/>
      <c r="B9" s="10"/>
      <c r="E9" s="5">
        <v>6</v>
      </c>
      <c r="F9" s="5">
        <v>128.77298999999999</v>
      </c>
      <c r="G9" s="5">
        <f>F9-F13/10*6</f>
        <v>-0.20721000000000345</v>
      </c>
      <c r="H9" s="6">
        <f>G9/F13*100</f>
        <v>-9.6391539166478316E-2</v>
      </c>
    </row>
    <row r="10" spans="1:8" ht="16.5" customHeight="1" x14ac:dyDescent="0.15">
      <c r="A10" s="23" t="s">
        <v>7</v>
      </c>
      <c r="B10" s="23"/>
      <c r="E10" s="5">
        <v>7</v>
      </c>
      <c r="F10" s="5">
        <v>150.26990000000001</v>
      </c>
      <c r="G10" s="5">
        <f>F10-F13/10*7</f>
        <v>-0.20699999999999363</v>
      </c>
      <c r="H10" s="6">
        <f>G10/F13*100</f>
        <v>-9.6293849753680161E-2</v>
      </c>
    </row>
    <row r="11" spans="1:8" ht="16.5" customHeight="1" x14ac:dyDescent="0.3">
      <c r="A11" s="11" t="s">
        <v>8</v>
      </c>
      <c r="B11" s="11" t="s">
        <v>28</v>
      </c>
      <c r="E11" s="5">
        <v>8</v>
      </c>
      <c r="F11" s="5">
        <v>171.78700000000001</v>
      </c>
      <c r="G11" s="5">
        <f>F11-F13/10*8</f>
        <v>-0.18659999999999854</v>
      </c>
      <c r="H11" s="6">
        <f>G11/F13*100</f>
        <v>-8.6804021082304977E-2</v>
      </c>
    </row>
    <row r="12" spans="1:8" ht="16.5" customHeight="1" x14ac:dyDescent="0.15">
      <c r="A12" s="4" t="s">
        <v>9</v>
      </c>
      <c r="B12" s="4" t="s">
        <v>10</v>
      </c>
      <c r="E12" s="5">
        <v>9</v>
      </c>
      <c r="F12" s="5">
        <v>193.28699</v>
      </c>
      <c r="G12" s="5">
        <f>F12-F13/10*9</f>
        <v>-0.18331000000000586</v>
      </c>
      <c r="H12" s="6">
        <f>G12/F13*100</f>
        <v>-8.5273553615208775E-2</v>
      </c>
    </row>
    <row r="13" spans="1:8" ht="16.5" customHeight="1" x14ac:dyDescent="0.15">
      <c r="A13" s="4" t="s">
        <v>11</v>
      </c>
      <c r="B13" s="4" t="s">
        <v>12</v>
      </c>
      <c r="E13" s="5">
        <v>10</v>
      </c>
      <c r="F13" s="5">
        <v>214.96700000000001</v>
      </c>
      <c r="G13" s="5">
        <v>0</v>
      </c>
      <c r="H13" s="6">
        <f>G13/F13*100</f>
        <v>0</v>
      </c>
    </row>
    <row r="14" spans="1:8" ht="16.5" customHeight="1" x14ac:dyDescent="0.15">
      <c r="A14" s="4" t="s">
        <v>13</v>
      </c>
      <c r="B14" s="4" t="s">
        <v>14</v>
      </c>
      <c r="E14" s="12"/>
      <c r="F14" s="12"/>
      <c r="G14" s="12"/>
      <c r="H14" s="12"/>
    </row>
    <row r="15" spans="1:8" ht="16.5" customHeight="1" x14ac:dyDescent="0.15">
      <c r="A15" s="10"/>
      <c r="B15" s="10"/>
      <c r="E15" s="12"/>
      <c r="F15" s="12"/>
      <c r="G15" s="12"/>
      <c r="H15" s="12"/>
    </row>
    <row r="16" spans="1:8" ht="16.5" customHeight="1" x14ac:dyDescent="0.15">
      <c r="A16" s="13"/>
      <c r="B16" s="10"/>
      <c r="E16" s="12"/>
      <c r="F16" s="12"/>
      <c r="G16" s="12"/>
      <c r="H16" s="12"/>
    </row>
    <row r="17" spans="1:8" ht="16.5" customHeight="1" x14ac:dyDescent="0.15">
      <c r="A17" s="13"/>
      <c r="B17" s="13"/>
      <c r="E17" s="12"/>
      <c r="F17" s="12"/>
      <c r="G17" s="12"/>
      <c r="H17" s="12"/>
    </row>
    <row r="18" spans="1:8" ht="16.5" customHeight="1" x14ac:dyDescent="0.15">
      <c r="A18" s="10"/>
      <c r="B18" s="10"/>
      <c r="E18" s="12"/>
      <c r="F18" s="12"/>
      <c r="G18" s="12"/>
      <c r="H18" s="12"/>
    </row>
    <row r="19" spans="1:8" ht="16.5" customHeight="1" x14ac:dyDescent="0.15">
      <c r="A19" s="30" t="s">
        <v>15</v>
      </c>
      <c r="B19" s="30"/>
      <c r="E19" s="12"/>
      <c r="F19" s="12"/>
      <c r="G19" s="12"/>
      <c r="H19" s="12"/>
    </row>
    <row r="20" spans="1:8" ht="16.5" customHeight="1" x14ac:dyDescent="0.15">
      <c r="A20" s="30"/>
      <c r="B20" s="30"/>
      <c r="E20" s="12"/>
      <c r="F20" s="12"/>
      <c r="G20" s="12"/>
      <c r="H20" s="12"/>
    </row>
    <row r="21" spans="1:8" ht="16.5" customHeight="1" x14ac:dyDescent="0.15">
      <c r="A21" s="30"/>
      <c r="B21" s="30"/>
      <c r="E21" s="12"/>
      <c r="F21" s="12"/>
      <c r="G21" s="12"/>
      <c r="H21" s="12"/>
    </row>
    <row r="22" spans="1:8" ht="16.5" customHeight="1" x14ac:dyDescent="0.15">
      <c r="A22" s="30"/>
      <c r="B22" s="30"/>
      <c r="E22" s="12"/>
      <c r="F22" s="12"/>
      <c r="G22" s="12"/>
      <c r="H22" s="12"/>
    </row>
    <row r="23" spans="1:8" ht="16.5" customHeight="1" x14ac:dyDescent="0.15">
      <c r="A23" s="30"/>
      <c r="B23" s="30"/>
      <c r="E23" s="12"/>
      <c r="F23" s="12"/>
      <c r="G23" s="12"/>
      <c r="H23" s="12"/>
    </row>
    <row r="24" spans="1:8" ht="16.5" customHeight="1" x14ac:dyDescent="0.15">
      <c r="A24" s="14"/>
      <c r="B24" s="14"/>
      <c r="E24" s="12"/>
      <c r="F24" s="12"/>
      <c r="G24" s="12"/>
      <c r="H24" s="12"/>
    </row>
    <row r="25" spans="1:8" ht="16.5" customHeight="1" x14ac:dyDescent="0.15">
      <c r="A25" s="30" t="s">
        <v>16</v>
      </c>
      <c r="B25" s="30"/>
      <c r="E25" s="12"/>
      <c r="F25" s="12"/>
      <c r="G25" s="12"/>
      <c r="H25" s="12"/>
    </row>
    <row r="26" spans="1:8" ht="16.5" customHeight="1" x14ac:dyDescent="0.15">
      <c r="A26" s="30"/>
      <c r="B26" s="30"/>
      <c r="E26" s="12"/>
      <c r="F26" s="12"/>
      <c r="G26" s="12"/>
      <c r="H26" s="12"/>
    </row>
    <row r="27" spans="1:8" ht="16.5" customHeight="1" x14ac:dyDescent="0.15">
      <c r="A27" s="31" t="s">
        <v>17</v>
      </c>
      <c r="B27" s="31"/>
    </row>
    <row r="28" spans="1:8" ht="16.5" customHeight="1" x14ac:dyDescent="0.15">
      <c r="A28" s="31"/>
      <c r="B28" s="31"/>
    </row>
    <row r="29" spans="1:8" ht="16.5" customHeight="1" x14ac:dyDescent="0.15">
      <c r="A29" s="31"/>
      <c r="B29" s="31"/>
    </row>
    <row r="30" spans="1:8" ht="16.5" customHeight="1" x14ac:dyDescent="0.15">
      <c r="A30" s="10"/>
      <c r="B30" s="10"/>
    </row>
    <row r="31" spans="1:8" ht="16.5" customHeight="1" x14ac:dyDescent="0.15">
      <c r="A31" s="10"/>
      <c r="B31" s="10"/>
    </row>
    <row r="32" spans="1:8" ht="16.5" customHeight="1" x14ac:dyDescent="0.15"/>
    <row r="33" ht="16.5" customHeight="1" x14ac:dyDescent="0.15"/>
  </sheetData>
  <mergeCells count="5">
    <mergeCell ref="A10:B10"/>
    <mergeCell ref="A1:B4"/>
    <mergeCell ref="A19:B23"/>
    <mergeCell ref="A25:B26"/>
    <mergeCell ref="A27:B29"/>
  </mergeCells>
  <phoneticPr fontId="11" type="noConversion"/>
  <hyperlinks>
    <hyperlink ref="A5" r:id="rId1"/>
  </hyperlinks>
  <pageMargins left="0.75" right="0.75" top="1" bottom="1" header="0.5" footer="0.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位移电压曲线Travel &amp; Voltage</vt:lpstr>
      <vt:lpstr>谐频与负载Freq  vs Load</vt:lpstr>
      <vt:lpstr>线性度Linearity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Micorosoft</cp:lastModifiedBy>
  <cp:lastPrinted>2019-04-01T01:11:00Z</cp:lastPrinted>
  <dcterms:created xsi:type="dcterms:W3CDTF">2018-09-20T06:11:00Z</dcterms:created>
  <dcterms:modified xsi:type="dcterms:W3CDTF">2020-10-29T03:30:54Z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