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16605" windowHeight="9450"/>
  </bookViews>
  <sheets>
    <sheet name="位移电压曲线Travel &amp; Voltage" sheetId="5" r:id="rId1"/>
    <sheet name="谐频与负载Freq  vs Load" sheetId="9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G12" i="7"/>
  <c r="H12" i="7"/>
  <c r="G11" i="7"/>
  <c r="H11" i="7"/>
  <c r="G10" i="7"/>
  <c r="H10" i="7"/>
  <c r="G9" i="7"/>
  <c r="H9" i="7"/>
  <c r="G8" i="7"/>
  <c r="H8" i="7"/>
  <c r="G7" i="7"/>
  <c r="H7" i="7"/>
  <c r="G6" i="7"/>
  <c r="H6" i="7"/>
  <c r="G5" i="7"/>
  <c r="H5" i="7"/>
  <c r="G4" i="7"/>
  <c r="H4" i="7"/>
  <c r="G3" i="7"/>
  <c r="H3" i="7"/>
</calcChain>
</file>

<file path=xl/sharedStrings.xml><?xml version="1.0" encoding="utf-8"?>
<sst xmlns="http://schemas.openxmlformats.org/spreadsheetml/2006/main" count="54" uniqueCount="31">
  <si>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</si>
  <si>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</si>
  <si>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</si>
  <si>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</si>
  <si>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</si>
  <si>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</si>
  <si>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</si>
  <si>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</si>
  <si>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</si>
  <si>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</si>
  <si>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</si>
  <si>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</si>
  <si>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</si>
  <si>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</si>
  <si>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</si>
  <si>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</si>
  <si>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</si>
  <si>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</si>
  <si>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</si>
  <si>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</si>
  <si>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Z谐振频率Resonant frequency (Hz)</t>
  </si>
  <si>
    <t>Y谐振频率Resonant frequency (Hz)</t>
  </si>
  <si>
    <t>X谐振频率Resonant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</si>
  <si>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</si>
  <si>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</si>
  <si>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</si>
  <si>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</si>
  <si>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</si>
  <si>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P18.XY200S</t>
    <phoneticPr fontId="11" type="noConversion"/>
  </si>
  <si>
    <t>P18.XY200S</t>
    <phoneticPr fontId="11" type="noConversion"/>
  </si>
  <si>
    <t>P18.XY200S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</si>
</sst>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21.606000000000002</c:v>
                </c:pt>
                <c:pt idx="2">
                  <c:v>47.18</c:v>
                </c:pt>
                <c:pt idx="3">
                  <c:v>74.525000000000006</c:v>
                </c:pt>
                <c:pt idx="4">
                  <c:v>103.532</c:v>
                </c:pt>
                <c:pt idx="5">
                  <c:v>132.43299999999999</c:v>
                </c:pt>
                <c:pt idx="6">
                  <c:v>160.61600000000001</c:v>
                </c:pt>
                <c:pt idx="7">
                  <c:v>187.304</c:v>
                </c:pt>
                <c:pt idx="8">
                  <c:v>212.55799999999999</c:v>
                </c:pt>
                <c:pt idx="9">
                  <c:v>235.81200000000001</c:v>
                </c:pt>
                <c:pt idx="10">
                  <c:v>258.33499</c:v>
                </c:pt>
                <c:pt idx="11">
                  <c:v>243.68600000000001</c:v>
                </c:pt>
                <c:pt idx="12">
                  <c:v>226.25998999999999</c:v>
                </c:pt>
                <c:pt idx="13">
                  <c:v>206.31700000000001</c:v>
                </c:pt>
                <c:pt idx="14">
                  <c:v>184.298</c:v>
                </c:pt>
                <c:pt idx="15">
                  <c:v>160.72300999999999</c:v>
                </c:pt>
                <c:pt idx="16">
                  <c:v>134.386</c:v>
                </c:pt>
                <c:pt idx="17">
                  <c:v>106.355</c:v>
                </c:pt>
                <c:pt idx="18">
                  <c:v>75.486000000000004</c:v>
                </c:pt>
                <c:pt idx="19">
                  <c:v>42.847000000000001</c:v>
                </c:pt>
                <c:pt idx="20">
                  <c:v>4.6379999999999999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05-467A-BF6E-1834B7546C88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25.97</c:v>
                </c:pt>
                <c:pt idx="2">
                  <c:v>51.564999999999998</c:v>
                </c:pt>
                <c:pt idx="3">
                  <c:v>77.106999999999999</c:v>
                </c:pt>
                <c:pt idx="4">
                  <c:v>102.55200000000001</c:v>
                </c:pt>
                <c:pt idx="5">
                  <c:v>128.18600000000001</c:v>
                </c:pt>
                <c:pt idx="6">
                  <c:v>153.67009999999999</c:v>
                </c:pt>
                <c:pt idx="7">
                  <c:v>179.24610000000001</c:v>
                </c:pt>
                <c:pt idx="8">
                  <c:v>204.75201000000001</c:v>
                </c:pt>
                <c:pt idx="9">
                  <c:v>230.18200999999999</c:v>
                </c:pt>
                <c:pt idx="10">
                  <c:v>255.35899000000001</c:v>
                </c:pt>
                <c:pt idx="11">
                  <c:v>230.57899</c:v>
                </c:pt>
                <c:pt idx="12">
                  <c:v>204.89798999999999</c:v>
                </c:pt>
                <c:pt idx="13">
                  <c:v>179.52199999999999</c:v>
                </c:pt>
                <c:pt idx="14">
                  <c:v>154.161</c:v>
                </c:pt>
                <c:pt idx="15">
                  <c:v>128.66399999999999</c:v>
                </c:pt>
                <c:pt idx="16">
                  <c:v>103.074</c:v>
                </c:pt>
                <c:pt idx="17">
                  <c:v>77.378</c:v>
                </c:pt>
                <c:pt idx="18">
                  <c:v>51.88</c:v>
                </c:pt>
                <c:pt idx="19">
                  <c:v>25.97</c:v>
                </c:pt>
                <c:pt idx="20">
                  <c:v>-6.0999999999999999E-2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05-467A-BF6E-1834B7546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  <c:majorUnit val="12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Z谐振频率Resonant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321</c:v>
                </c:pt>
                <c:pt idx="2">
                  <c:v>290</c:v>
                </c:pt>
                <c:pt idx="3">
                  <c:v>261</c:v>
                </c:pt>
                <c:pt idx="4">
                  <c:v>218</c:v>
                </c:pt>
                <c:pt idx="5">
                  <c:v>189</c:v>
                </c:pt>
                <c:pt idx="6">
                  <c:v>153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9E-4003-B1A4-1FD2E9D9F2B8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Load'!$F$3:$F$9</c:f>
              <c:numCache>
                <c:formatCode>General</c:formatCode>
                <c:ptCount val="7"/>
                <c:pt idx="1">
                  <c:v>200</c:v>
                </c:pt>
                <c:pt idx="2">
                  <c:v>188</c:v>
                </c:pt>
                <c:pt idx="3">
                  <c:v>176</c:v>
                </c:pt>
                <c:pt idx="4">
                  <c:v>156</c:v>
                </c:pt>
                <c:pt idx="5">
                  <c:v>144</c:v>
                </c:pt>
                <c:pt idx="6">
                  <c:v>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9E-4003-B1A4-1FD2E9D9F2B8}"/>
            </c:ext>
          </c:extLst>
        </c:ser>
        <c:ser>
          <c:idx val="2"/>
          <c:order val="2"/>
          <c:tx>
            <c:strRef>
              <c:f>'谐频与负载Freq  vs Load'!$G$2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300</c:v>
                </c:pt>
                <c:pt idx="6">
                  <c:v>500</c:v>
                </c:pt>
              </c:numCache>
            </c:numRef>
          </c:xVal>
          <c:yVal>
            <c:numRef>
              <c:f>'谐频与负载Freq  vs Load'!$G$3:$G$9</c:f>
              <c:numCache>
                <c:formatCode>General</c:formatCode>
                <c:ptCount val="7"/>
                <c:pt idx="1">
                  <c:v>131</c:v>
                </c:pt>
                <c:pt idx="2">
                  <c:v>123</c:v>
                </c:pt>
                <c:pt idx="3">
                  <c:v>117</c:v>
                </c:pt>
                <c:pt idx="4">
                  <c:v>106</c:v>
                </c:pt>
                <c:pt idx="5">
                  <c:v>98</c:v>
                </c:pt>
                <c:pt idx="6">
                  <c:v>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9E-4003-B1A4-1FD2E9D9F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 sz="1200"/>
              <a:t>线性度</a:t>
            </a:r>
          </a:p>
          <a:p>
            <a:pPr defTabSz="914400">
              <a:defRPr/>
            </a:pPr>
            <a:r>
              <a:rPr lang="en-US" sz="1200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0.16999636472559604</c:v>
                </c:pt>
                <c:pt idx="2">
                  <c:v>0.19314064486235499</c:v>
                </c:pt>
                <c:pt idx="3">
                  <c:v>0.19552983037722602</c:v>
                </c:pt>
                <c:pt idx="4">
                  <c:v>0.1599332766784535</c:v>
                </c:pt>
                <c:pt idx="5">
                  <c:v>0.19835017361245211</c:v>
                </c:pt>
                <c:pt idx="6">
                  <c:v>0.17806539726679974</c:v>
                </c:pt>
                <c:pt idx="7">
                  <c:v>0.19376917178439992</c:v>
                </c:pt>
                <c:pt idx="8">
                  <c:v>0.18202531267844071</c:v>
                </c:pt>
                <c:pt idx="9">
                  <c:v>0.14055467559610335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E50-48D0-A0D9-B803B905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68691</xdr:colOff>
      <xdr:row>5</xdr:row>
      <xdr:rowOff>78030</xdr:rowOff>
    </xdr:from>
    <xdr:to>
      <xdr:col>7</xdr:col>
      <xdr:colOff>582705</xdr:colOff>
      <xdr:row>26</xdr:row>
      <xdr:rowOff>212650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82550</xdr:colOff>
      <xdr:row>6</xdr:row>
      <xdr:rowOff>118110</xdr:rowOff>
    </xdr:from>
    <xdr:to>
      <xdr:col>6</xdr:col>
      <xdr:colOff>1969135</xdr:colOff>
      <xdr:row>27</xdr:row>
      <xdr:rowOff>93980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228300</xdr:colOff>
      <xdr:row>2</xdr:row>
      <xdr:rowOff>163232</xdr:rowOff>
    </xdr:from>
    <xdr:to>
      <xdr:col>8</xdr:col>
      <xdr:colOff>414990</xdr:colOff>
      <xdr:row>25</xdr:row>
      <xdr:rowOff>51473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B15" sqref="B15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x14ac:dyDescent="0.35">
      <c r="A4" s="24"/>
      <c r="B4" s="24"/>
      <c r="C4" s="10"/>
      <c r="D4" s="10">
        <v>0</v>
      </c>
      <c r="E4" s="17">
        <v>0</v>
      </c>
      <c r="F4" s="17">
        <v>0</v>
      </c>
      <c r="G4" s="17"/>
    </row>
    <row r="5" spans="1:7" x14ac:dyDescent="0.35">
      <c r="A5" s="7" t="s">
        <v>5</v>
      </c>
      <c r="B5" s="8" t="s">
        <v>6</v>
      </c>
      <c r="C5" s="10"/>
      <c r="D5" s="10">
        <v>12</v>
      </c>
      <c r="E5" s="17">
        <v>21.606000000000002</v>
      </c>
      <c r="F5" s="17">
        <v>25.97</v>
      </c>
      <c r="G5" s="17"/>
    </row>
    <row r="6" spans="1:7" ht="17.25" x14ac:dyDescent="0.35">
      <c r="A6" s="9"/>
      <c r="B6" s="9"/>
      <c r="C6" s="10"/>
      <c r="D6" s="10">
        <v>24</v>
      </c>
      <c r="E6" s="17">
        <v>47.18</v>
      </c>
      <c r="F6" s="16">
        <v>51.564999999999998</v>
      </c>
      <c r="G6" s="17"/>
    </row>
    <row r="7" spans="1:7" ht="17.25" x14ac:dyDescent="0.35">
      <c r="A7" s="4"/>
      <c r="C7" s="10"/>
      <c r="D7" s="10">
        <v>36</v>
      </c>
      <c r="E7" s="17">
        <v>74.525000000000006</v>
      </c>
      <c r="F7" s="16">
        <v>77.106999999999999</v>
      </c>
      <c r="G7" s="17"/>
    </row>
    <row r="8" spans="1:7" ht="17.25" x14ac:dyDescent="0.35">
      <c r="A8" s="9"/>
      <c r="B8" s="9"/>
      <c r="C8" s="10"/>
      <c r="D8" s="10">
        <v>48</v>
      </c>
      <c r="E8" s="17">
        <v>103.532</v>
      </c>
      <c r="F8" s="16">
        <v>102.55200000000001</v>
      </c>
      <c r="G8" s="17"/>
    </row>
    <row r="9" spans="1:7" ht="17.25" x14ac:dyDescent="0.35">
      <c r="A9" s="10"/>
      <c r="B9" s="10"/>
      <c r="C9" s="10"/>
      <c r="D9" s="10">
        <v>60</v>
      </c>
      <c r="E9" s="17">
        <v>132.43299999999999</v>
      </c>
      <c r="F9" s="16">
        <v>128.18600000000001</v>
      </c>
      <c r="G9" s="17"/>
    </row>
    <row r="10" spans="1:7" ht="17.25" x14ac:dyDescent="0.35">
      <c r="A10" s="23" t="s">
        <v>7</v>
      </c>
      <c r="B10" s="23"/>
      <c r="C10" s="10"/>
      <c r="D10" s="10">
        <v>72</v>
      </c>
      <c r="E10" s="17">
        <v>160.61600000000001</v>
      </c>
      <c r="F10" s="16">
        <v>153.67009999999999</v>
      </c>
      <c r="G10" s="17"/>
    </row>
    <row r="11" spans="1:7" ht="17.25" x14ac:dyDescent="0.35">
      <c r="A11" s="11" t="s">
        <v>8</v>
      </c>
      <c r="B11" s="11" t="s">
        <v>28</v>
      </c>
      <c r="C11" s="10"/>
      <c r="D11" s="10">
        <v>84</v>
      </c>
      <c r="E11" s="17">
        <v>187.304</v>
      </c>
      <c r="F11" s="16">
        <v>179.24610000000001</v>
      </c>
      <c r="G11" s="17"/>
    </row>
    <row r="12" spans="1:7" ht="17.25" x14ac:dyDescent="0.35">
      <c r="A12" s="4" t="s">
        <v>9</v>
      </c>
      <c r="B12" s="4" t="s">
        <v>10</v>
      </c>
      <c r="C12" s="10"/>
      <c r="D12" s="10">
        <v>96</v>
      </c>
      <c r="E12" s="17">
        <v>212.55799999999999</v>
      </c>
      <c r="F12" s="16">
        <v>204.75201000000001</v>
      </c>
      <c r="G12" s="17"/>
    </row>
    <row r="13" spans="1:7" ht="17.25" x14ac:dyDescent="0.35">
      <c r="A13" s="4" t="s">
        <v>11</v>
      </c>
      <c r="B13" s="4" t="s">
        <v>12</v>
      </c>
      <c r="C13" s="10"/>
      <c r="D13" s="10">
        <v>108</v>
      </c>
      <c r="E13" s="17">
        <v>235.81200000000001</v>
      </c>
      <c r="F13" s="16">
        <v>230.18200999999999</v>
      </c>
      <c r="G13" s="17"/>
    </row>
    <row r="14" spans="1:7" ht="17.25" x14ac:dyDescent="0.35">
      <c r="A14" s="4" t="s">
        <v>13</v>
      </c>
      <c r="B14" s="4" t="s">
        <v>14</v>
      </c>
      <c r="C14" s="10"/>
      <c r="D14" s="10">
        <v>120</v>
      </c>
      <c r="E14" s="17">
        <v>258.33499</v>
      </c>
      <c r="F14" s="16">
        <v>255.35899000000001</v>
      </c>
      <c r="G14" s="17"/>
    </row>
    <row r="15" spans="1:7" ht="17.25" x14ac:dyDescent="0.35">
      <c r="A15" s="13"/>
      <c r="B15" s="10"/>
      <c r="C15" s="10"/>
      <c r="D15" s="10">
        <v>108</v>
      </c>
      <c r="E15" s="17">
        <v>243.68600000000001</v>
      </c>
      <c r="F15" s="16">
        <v>230.57899</v>
      </c>
      <c r="G15" s="17"/>
    </row>
    <row r="16" spans="1:7" ht="17.25" x14ac:dyDescent="0.35">
      <c r="A16" s="13"/>
      <c r="B16" s="13"/>
      <c r="C16" s="10"/>
      <c r="D16" s="10">
        <v>96</v>
      </c>
      <c r="E16" s="17">
        <v>226.25998999999999</v>
      </c>
      <c r="F16" s="16">
        <v>204.89798999999999</v>
      </c>
      <c r="G16" s="17"/>
    </row>
    <row r="17" spans="1:7" ht="17.25" x14ac:dyDescent="0.35">
      <c r="A17" s="10"/>
      <c r="B17" s="10"/>
      <c r="C17" s="10"/>
      <c r="D17" s="10">
        <v>84</v>
      </c>
      <c r="E17" s="17">
        <v>206.31700000000001</v>
      </c>
      <c r="F17" s="16">
        <v>179.52199999999999</v>
      </c>
      <c r="G17" s="17"/>
    </row>
    <row r="18" spans="1:7" ht="17.25" x14ac:dyDescent="0.35">
      <c r="A18" s="27" t="s">
        <v>15</v>
      </c>
      <c r="B18" s="27"/>
      <c r="C18" s="10"/>
      <c r="D18" s="10">
        <v>72</v>
      </c>
      <c r="E18" s="17">
        <v>184.298</v>
      </c>
      <c r="F18" s="16">
        <v>154.161</v>
      </c>
      <c r="G18" s="17"/>
    </row>
    <row r="19" spans="1:7" ht="17.25" x14ac:dyDescent="0.35">
      <c r="A19" s="27"/>
      <c r="B19" s="27"/>
      <c r="C19" s="10"/>
      <c r="D19" s="10">
        <v>60</v>
      </c>
      <c r="E19" s="17">
        <v>160.72300999999999</v>
      </c>
      <c r="F19" s="16">
        <v>128.66399999999999</v>
      </c>
      <c r="G19" s="17"/>
    </row>
    <row r="20" spans="1:7" ht="17.25" x14ac:dyDescent="0.35">
      <c r="A20" s="27"/>
      <c r="B20" s="27"/>
      <c r="C20" s="10"/>
      <c r="D20" s="10">
        <v>48</v>
      </c>
      <c r="E20" s="17">
        <v>134.386</v>
      </c>
      <c r="F20" s="16">
        <v>103.074</v>
      </c>
      <c r="G20" s="17"/>
    </row>
    <row r="21" spans="1:7" ht="17.25" x14ac:dyDescent="0.35">
      <c r="A21" s="27"/>
      <c r="B21" s="27"/>
      <c r="C21" s="10"/>
      <c r="D21" s="10">
        <v>36</v>
      </c>
      <c r="E21" s="17">
        <v>106.355</v>
      </c>
      <c r="F21" s="16">
        <v>77.378</v>
      </c>
      <c r="G21" s="17"/>
    </row>
    <row r="22" spans="1:7" ht="17.25" x14ac:dyDescent="0.35">
      <c r="A22" s="27"/>
      <c r="B22" s="27"/>
      <c r="C22" s="10"/>
      <c r="D22" s="10">
        <v>24</v>
      </c>
      <c r="E22" s="17">
        <v>75.486000000000004</v>
      </c>
      <c r="F22" s="16">
        <v>51.88</v>
      </c>
      <c r="G22" s="17"/>
    </row>
    <row r="23" spans="1:7" ht="17.25" x14ac:dyDescent="0.35">
      <c r="A23" s="18"/>
      <c r="B23" s="18"/>
      <c r="C23" s="10"/>
      <c r="D23" s="10">
        <v>12</v>
      </c>
      <c r="E23" s="17">
        <v>42.847000000000001</v>
      </c>
      <c r="F23" s="16">
        <v>25.97</v>
      </c>
      <c r="G23" s="17"/>
    </row>
    <row r="24" spans="1:7" ht="17.25" x14ac:dyDescent="0.35">
      <c r="A24" s="27" t="s">
        <v>16</v>
      </c>
      <c r="B24" s="27"/>
      <c r="C24" s="10"/>
      <c r="D24" s="10">
        <v>0</v>
      </c>
      <c r="E24" s="17">
        <v>4.6379999999999999</v>
      </c>
      <c r="F24" s="16">
        <v>-6.0999999999999999E-2</v>
      </c>
      <c r="G24" s="17"/>
    </row>
    <row r="25" spans="1:7" ht="17.25" x14ac:dyDescent="0.35">
      <c r="A25" s="27"/>
      <c r="B25" s="27"/>
      <c r="C25" s="10"/>
      <c r="D25" s="10"/>
      <c r="E25" s="16"/>
      <c r="F25" s="17"/>
    </row>
    <row r="26" spans="1:7" x14ac:dyDescent="0.15">
      <c r="A26" s="26" t="s">
        <v>17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125" style="1" customWidth="1"/>
    <col min="6" max="6" width="31.125" style="1" customWidth="1"/>
    <col min="7" max="7" width="30" style="8" customWidth="1"/>
    <col min="8" max="16384" width="9" style="1"/>
  </cols>
  <sheetData>
    <row r="1" spans="1:7" ht="22.5" x14ac:dyDescent="0.15">
      <c r="A1" s="24"/>
      <c r="B1" s="24"/>
      <c r="C1" s="10"/>
      <c r="D1" s="3" t="s">
        <v>18</v>
      </c>
      <c r="E1" s="3"/>
      <c r="F1" s="10"/>
    </row>
    <row r="2" spans="1:7" x14ac:dyDescent="0.15">
      <c r="A2" s="24"/>
      <c r="B2" s="24"/>
      <c r="C2" s="10"/>
      <c r="D2" s="28" t="s">
        <v>19</v>
      </c>
      <c r="E2" s="29" t="s">
        <v>20</v>
      </c>
      <c r="F2" s="29" t="s">
        <v>21</v>
      </c>
      <c r="G2" s="29" t="s">
        <v>22</v>
      </c>
    </row>
    <row r="3" spans="1:7" x14ac:dyDescent="0.15">
      <c r="A3" s="24"/>
      <c r="B3" s="24"/>
      <c r="C3" s="10"/>
      <c r="D3" s="28"/>
      <c r="E3" s="29"/>
      <c r="F3" s="29"/>
      <c r="G3" s="29"/>
    </row>
    <row r="4" spans="1:7" x14ac:dyDescent="0.15">
      <c r="A4" s="24"/>
      <c r="B4" s="24"/>
      <c r="C4" s="10"/>
      <c r="D4" s="15">
        <v>0</v>
      </c>
      <c r="E4" s="15">
        <v>321</v>
      </c>
      <c r="F4" s="15">
        <v>200</v>
      </c>
      <c r="G4" s="15">
        <v>131</v>
      </c>
    </row>
    <row r="5" spans="1:7" x14ac:dyDescent="0.15">
      <c r="A5" s="7" t="s">
        <v>5</v>
      </c>
      <c r="B5" s="8" t="s">
        <v>6</v>
      </c>
      <c r="C5" s="10"/>
      <c r="D5" s="15">
        <v>50</v>
      </c>
      <c r="E5" s="15">
        <v>290</v>
      </c>
      <c r="F5" s="15">
        <v>188</v>
      </c>
      <c r="G5" s="15">
        <v>123</v>
      </c>
    </row>
    <row r="6" spans="1:7" x14ac:dyDescent="0.15">
      <c r="A6" s="9"/>
      <c r="B6" s="9"/>
      <c r="C6" s="10"/>
      <c r="D6" s="15">
        <v>100</v>
      </c>
      <c r="E6" s="15">
        <v>261</v>
      </c>
      <c r="F6" s="15">
        <v>176</v>
      </c>
      <c r="G6" s="15">
        <v>117</v>
      </c>
    </row>
    <row r="7" spans="1:7" x14ac:dyDescent="0.15">
      <c r="A7" s="4"/>
      <c r="C7" s="10"/>
      <c r="D7" s="15">
        <v>200</v>
      </c>
      <c r="E7" s="15">
        <v>218</v>
      </c>
      <c r="F7" s="15">
        <v>156</v>
      </c>
      <c r="G7" s="15">
        <v>106</v>
      </c>
    </row>
    <row r="8" spans="1:7" x14ac:dyDescent="0.15">
      <c r="A8" s="9"/>
      <c r="B8" s="9"/>
      <c r="C8" s="10"/>
      <c r="D8" s="15">
        <v>300</v>
      </c>
      <c r="E8" s="15">
        <v>189</v>
      </c>
      <c r="F8" s="15">
        <v>144</v>
      </c>
      <c r="G8" s="15">
        <v>98</v>
      </c>
    </row>
    <row r="9" spans="1:7" x14ac:dyDescent="0.15">
      <c r="A9" s="10"/>
      <c r="B9" s="10"/>
      <c r="C9" s="10"/>
      <c r="D9" s="15">
        <v>500</v>
      </c>
      <c r="E9" s="15">
        <v>153</v>
      </c>
      <c r="F9" s="15">
        <v>124</v>
      </c>
      <c r="G9" s="15">
        <v>85</v>
      </c>
    </row>
    <row r="10" spans="1:7" x14ac:dyDescent="0.15">
      <c r="A10" s="23" t="s">
        <v>7</v>
      </c>
      <c r="B10" s="23"/>
      <c r="C10" s="10"/>
      <c r="D10" s="15">
        <v>600</v>
      </c>
      <c r="E10" s="15">
        <v>141</v>
      </c>
      <c r="F10" s="15">
        <v>116</v>
      </c>
      <c r="G10" s="15">
        <v>81</v>
      </c>
    </row>
    <row r="11" spans="1:7" x14ac:dyDescent="0.3">
      <c r="A11" s="11" t="s">
        <v>8</v>
      </c>
      <c r="B11" s="11" t="s">
        <v>29</v>
      </c>
      <c r="C11" s="10"/>
      <c r="D11" s="15">
        <v>1000</v>
      </c>
      <c r="E11" s="15">
        <v>112</v>
      </c>
      <c r="F11" s="15">
        <v>96</v>
      </c>
      <c r="G11" s="15">
        <v>68</v>
      </c>
    </row>
    <row r="12" spans="1:7" ht="17.25" x14ac:dyDescent="0.35">
      <c r="A12" s="4" t="s">
        <v>9</v>
      </c>
      <c r="B12" s="4" t="s">
        <v>10</v>
      </c>
      <c r="C12" s="10"/>
      <c r="D12" s="10"/>
      <c r="E12" s="16"/>
      <c r="F12" s="17"/>
    </row>
    <row r="13" spans="1:7" ht="17.25" x14ac:dyDescent="0.35">
      <c r="A13" s="4"/>
      <c r="B13" s="4"/>
      <c r="C13" s="10"/>
      <c r="D13" s="10"/>
      <c r="E13" s="16"/>
      <c r="F13" s="17"/>
    </row>
    <row r="14" spans="1:7" ht="17.25" x14ac:dyDescent="0.35">
      <c r="A14" s="4"/>
      <c r="B14" s="4"/>
      <c r="C14" s="10"/>
      <c r="D14" s="10"/>
      <c r="E14" s="16"/>
      <c r="F14" s="17"/>
    </row>
    <row r="15" spans="1:7" ht="17.25" x14ac:dyDescent="0.35">
      <c r="A15" s="10"/>
      <c r="B15" s="10"/>
      <c r="C15" s="10"/>
      <c r="D15" s="10"/>
      <c r="E15" s="16"/>
      <c r="F15" s="17"/>
    </row>
    <row r="16" spans="1:7" ht="17.25" x14ac:dyDescent="0.35">
      <c r="A16" s="13"/>
      <c r="B16" s="10"/>
      <c r="C16" s="10"/>
      <c r="D16" s="10"/>
      <c r="E16" s="16"/>
      <c r="F16" s="17"/>
    </row>
    <row r="17" spans="1:6" ht="17.25" x14ac:dyDescent="0.35">
      <c r="A17" s="13"/>
      <c r="B17" s="13"/>
      <c r="C17" s="10"/>
      <c r="D17" s="10"/>
      <c r="E17" s="16"/>
      <c r="F17" s="17"/>
    </row>
    <row r="18" spans="1:6" ht="17.25" x14ac:dyDescent="0.35">
      <c r="A18" s="10"/>
      <c r="B18" s="10"/>
      <c r="C18" s="10"/>
      <c r="D18" s="10"/>
      <c r="E18" s="16"/>
      <c r="F18" s="17"/>
    </row>
    <row r="19" spans="1:6" ht="17.25" x14ac:dyDescent="0.35">
      <c r="A19" s="27" t="s">
        <v>15</v>
      </c>
      <c r="B19" s="27"/>
      <c r="C19" s="10"/>
      <c r="D19" s="10"/>
      <c r="E19" s="16"/>
      <c r="F19" s="17"/>
    </row>
    <row r="20" spans="1:6" ht="17.25" x14ac:dyDescent="0.35">
      <c r="A20" s="27"/>
      <c r="B20" s="27"/>
      <c r="C20" s="10"/>
      <c r="D20" s="10"/>
      <c r="E20" s="16"/>
      <c r="F20" s="17"/>
    </row>
    <row r="21" spans="1:6" ht="17.25" x14ac:dyDescent="0.35">
      <c r="A21" s="27"/>
      <c r="B21" s="27"/>
      <c r="C21" s="10"/>
      <c r="D21" s="10"/>
      <c r="E21" s="16"/>
      <c r="F21" s="17"/>
    </row>
    <row r="22" spans="1:6" ht="17.25" x14ac:dyDescent="0.35">
      <c r="A22" s="27"/>
      <c r="B22" s="27"/>
      <c r="C22" s="10"/>
      <c r="D22" s="10"/>
      <c r="E22" s="16"/>
      <c r="F22" s="17"/>
    </row>
    <row r="23" spans="1:6" ht="17.25" x14ac:dyDescent="0.35">
      <c r="A23" s="27"/>
      <c r="B23" s="27"/>
      <c r="C23" s="10"/>
      <c r="D23" s="10"/>
      <c r="E23" s="16"/>
      <c r="F23" s="17"/>
    </row>
    <row r="24" spans="1:6" ht="17.25" x14ac:dyDescent="0.35">
      <c r="A24" s="18"/>
      <c r="B24" s="18"/>
      <c r="C24" s="10"/>
      <c r="D24" s="10"/>
      <c r="E24" s="16"/>
      <c r="F24" s="17"/>
    </row>
    <row r="25" spans="1:6" ht="17.25" x14ac:dyDescent="0.35">
      <c r="A25" s="27" t="s">
        <v>16</v>
      </c>
      <c r="B25" s="27"/>
      <c r="C25" s="10"/>
      <c r="D25" s="10"/>
      <c r="E25" s="16"/>
      <c r="F25" s="17"/>
    </row>
    <row r="26" spans="1:6" ht="17.25" x14ac:dyDescent="0.35">
      <c r="A26" s="27"/>
      <c r="B26" s="27"/>
      <c r="C26" s="10"/>
      <c r="D26" s="10"/>
      <c r="E26" s="16"/>
      <c r="F26" s="17"/>
    </row>
    <row r="27" spans="1:6" x14ac:dyDescent="0.15">
      <c r="A27" s="26" t="s">
        <v>17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9">
    <mergeCell ref="A19:B23"/>
    <mergeCell ref="A25:B26"/>
    <mergeCell ref="A27:B29"/>
    <mergeCell ref="A10:B10"/>
    <mergeCell ref="D2:D3"/>
    <mergeCell ref="E2:E3"/>
    <mergeCell ref="F2:F3"/>
    <mergeCell ref="G2:G3"/>
    <mergeCell ref="A1:B4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workbookViewId="0">
      <selection activeCell="F3" sqref="F3:F13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23</v>
      </c>
    </row>
    <row r="2" spans="1:8" ht="16.5" customHeight="1" x14ac:dyDescent="0.15">
      <c r="A2" s="24"/>
      <c r="B2" s="24"/>
      <c r="E2" s="4" t="s">
        <v>24</v>
      </c>
      <c r="F2" s="4" t="s">
        <v>25</v>
      </c>
      <c r="G2" s="4" t="s">
        <v>26</v>
      </c>
      <c r="H2" s="4" t="s">
        <v>27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25.97</v>
      </c>
      <c r="G4" s="5">
        <f>F4-F13/10*1</f>
        <v>0.43410099999999829</v>
      </c>
      <c r="H4" s="6">
        <f>G4/F13*100</f>
        <v>0.16999636472559604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51.564999999999998</v>
      </c>
      <c r="G5" s="5">
        <f>F5-F13/10*2</f>
        <v>0.49320199999999659</v>
      </c>
      <c r="H5" s="6">
        <f>G5/F13*100</f>
        <v>0.19314064486235499</v>
      </c>
    </row>
    <row r="6" spans="1:8" ht="16.5" customHeight="1" x14ac:dyDescent="0.15">
      <c r="A6" s="9"/>
      <c r="B6" s="9"/>
      <c r="E6" s="5">
        <v>3</v>
      </c>
      <c r="F6" s="5">
        <v>77.106999999999999</v>
      </c>
      <c r="G6" s="5">
        <f>F6-F13/10*3</f>
        <v>0.49930299999999761</v>
      </c>
      <c r="H6" s="6">
        <f>G6/F13*100</f>
        <v>0.19552983037722602</v>
      </c>
    </row>
    <row r="7" spans="1:8" ht="16.5" customHeight="1" x14ac:dyDescent="0.15">
      <c r="A7" s="4"/>
      <c r="E7" s="5">
        <v>4</v>
      </c>
      <c r="F7" s="5">
        <v>102.55200000000001</v>
      </c>
      <c r="G7" s="5">
        <f>F7-F13/10*4</f>
        <v>0.40840400000000443</v>
      </c>
      <c r="H7" s="6">
        <f>G7/F13*100</f>
        <v>0.1599332766784535</v>
      </c>
    </row>
    <row r="8" spans="1:8" ht="16.5" customHeight="1" x14ac:dyDescent="0.15">
      <c r="A8" s="9"/>
      <c r="B8" s="9"/>
      <c r="E8" s="5">
        <v>5</v>
      </c>
      <c r="F8" s="5">
        <v>128.18600000000001</v>
      </c>
      <c r="G8" s="5">
        <f>F8-F13/10*5</f>
        <v>0.5065050000000042</v>
      </c>
      <c r="H8" s="6">
        <f>G8/F13*100</f>
        <v>0.19835017361245211</v>
      </c>
    </row>
    <row r="9" spans="1:8" ht="16.5" customHeight="1" x14ac:dyDescent="0.15">
      <c r="A9" s="10"/>
      <c r="B9" s="10"/>
      <c r="E9" s="5">
        <v>6</v>
      </c>
      <c r="F9" s="5">
        <v>153.67009999999999</v>
      </c>
      <c r="G9" s="5">
        <f>F9-F13/10*6</f>
        <v>0.4547059999999874</v>
      </c>
      <c r="H9" s="6">
        <f>G9/F13*100</f>
        <v>0.17806539726679974</v>
      </c>
    </row>
    <row r="10" spans="1:8" ht="16.5" customHeight="1" x14ac:dyDescent="0.15">
      <c r="A10" s="23" t="s">
        <v>7</v>
      </c>
      <c r="B10" s="23"/>
      <c r="E10" s="5">
        <v>7</v>
      </c>
      <c r="F10" s="5">
        <v>179.24610000000001</v>
      </c>
      <c r="G10" s="5">
        <f>F10-F13/10*7</f>
        <v>0.49480700000000866</v>
      </c>
      <c r="H10" s="6">
        <f>G10/F13*100</f>
        <v>0.19376917178439992</v>
      </c>
    </row>
    <row r="11" spans="1:8" ht="16.5" customHeight="1" x14ac:dyDescent="0.3">
      <c r="A11" s="11" t="s">
        <v>8</v>
      </c>
      <c r="B11" s="11" t="s">
        <v>30</v>
      </c>
      <c r="E11" s="5">
        <v>8</v>
      </c>
      <c r="F11" s="5">
        <v>204.75201000000001</v>
      </c>
      <c r="G11" s="5">
        <f>F11-F13/10*8</f>
        <v>0.46481800000000817</v>
      </c>
      <c r="H11" s="6">
        <f>G11/F13*100</f>
        <v>0.18202531267844071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230.18200999999999</v>
      </c>
      <c r="G12" s="5">
        <f>F12-F13/10*9</f>
        <v>0.358918999999986</v>
      </c>
      <c r="H12" s="6">
        <f>G12/F13*100</f>
        <v>0.14055467559610335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255.35899000000001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14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15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16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17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