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8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<sst xmlns="http://schemas.openxmlformats.org/spreadsheetml/2006/main" count="53" uniqueCount="28">
  <si>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</si>
  <si>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</si>
  <si>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</si>
  <si>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</si>
  <si>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</si>
  <si>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</si>
  <si>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</si>
  <si>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</si>
  <si>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</si>
  <si>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P16.XY50S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</si>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</sst>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5" fillId="18" borderId="1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2.8858</c:v>
                </c:pt>
                <c:pt idx="2">
                  <c:v>6.33</c:v>
                </c:pt>
                <c:pt idx="3">
                  <c:v>10.2682</c:v>
                </c:pt>
                <c:pt idx="4">
                  <c:v>14.6539</c:v>
                </c:pt>
                <c:pt idx="5">
                  <c:v>19.4166</c:v>
                </c:pt>
                <c:pt idx="6">
                  <c:v>24.5017</c:v>
                </c:pt>
                <c:pt idx="7">
                  <c:v>29.8301</c:v>
                </c:pt>
                <c:pt idx="8">
                  <c:v>35.347</c:v>
                </c:pt>
                <c:pt idx="9">
                  <c:v>40.9665</c:v>
                </c:pt>
                <c:pt idx="10">
                  <c:v>46.6365</c:v>
                </c:pt>
                <c:pt idx="11">
                  <c:v>43.5131</c:v>
                </c:pt>
                <c:pt idx="12">
                  <c:v>39.854</c:v>
                </c:pt>
                <c:pt idx="13">
                  <c:v>35.7198</c:v>
                </c:pt>
                <c:pt idx="14">
                  <c:v>31.2018</c:v>
                </c:pt>
                <c:pt idx="15">
                  <c:v>26.3677</c:v>
                </c:pt>
                <c:pt idx="16">
                  <c:v>21.3187</c:v>
                </c:pt>
                <c:pt idx="17">
                  <c:v>16.1315</c:v>
                </c:pt>
                <c:pt idx="18">
                  <c:v>10.8962</c:v>
                </c:pt>
                <c:pt idx="19">
                  <c:v>5.6825</c:v>
                </c:pt>
                <c:pt idx="20">
                  <c:v>0.618099999999998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4.4836</c:v>
                </c:pt>
                <c:pt idx="2">
                  <c:v>8.9796</c:v>
                </c:pt>
                <c:pt idx="3">
                  <c:v>13.4882</c:v>
                </c:pt>
                <c:pt idx="4">
                  <c:v>17.9961</c:v>
                </c:pt>
                <c:pt idx="5">
                  <c:v>22.5047</c:v>
                </c:pt>
                <c:pt idx="6">
                  <c:v>27.0064</c:v>
                </c:pt>
                <c:pt idx="7">
                  <c:v>31.5128</c:v>
                </c:pt>
                <c:pt idx="8">
                  <c:v>36.0166</c:v>
                </c:pt>
                <c:pt idx="9">
                  <c:v>40.5233</c:v>
                </c:pt>
                <c:pt idx="10">
                  <c:v>45.0342</c:v>
                </c:pt>
                <c:pt idx="11">
                  <c:v>40.4835</c:v>
                </c:pt>
                <c:pt idx="12">
                  <c:v>35.9449</c:v>
                </c:pt>
                <c:pt idx="13">
                  <c:v>31.4208</c:v>
                </c:pt>
                <c:pt idx="14">
                  <c:v>26.9054</c:v>
                </c:pt>
                <c:pt idx="15">
                  <c:v>22.4041</c:v>
                </c:pt>
                <c:pt idx="16">
                  <c:v>17.9035</c:v>
                </c:pt>
                <c:pt idx="17">
                  <c:v>13.4133</c:v>
                </c:pt>
                <c:pt idx="18">
                  <c:v>8.9263</c:v>
                </c:pt>
                <c:pt idx="19">
                  <c:v>4.4529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1000</c:v>
                </c:pt>
                <c:pt idx="10">
                  <c:v>1200</c:v>
                </c:pt>
                <c:pt idx="11">
                  <c:v>1500</c:v>
                </c:pt>
              </c:numCache>
            </c:numRef>
          </c:xVal>
          <c:yVal>
            <c:numRef>
              <c:f>'谐频与负载Freq  vs Load'!$E$3:$E$14</c:f>
              <c:numCache>
                <c:formatCode>General</c:formatCode>
                <c:ptCount val="12"/>
                <c:pt idx="1">
                  <c:v>194</c:v>
                </c:pt>
                <c:pt idx="2">
                  <c:v>121</c:v>
                </c:pt>
                <c:pt idx="3">
                  <c:v>95</c:v>
                </c:pt>
                <c:pt idx="4">
                  <c:v>71</c:v>
                </c:pt>
                <c:pt idx="5">
                  <c:v>60</c:v>
                </c:pt>
                <c:pt idx="6">
                  <c:v>47</c:v>
                </c:pt>
                <c:pt idx="7">
                  <c:v>43</c:v>
                </c:pt>
                <c:pt idx="8">
                  <c:v>40</c:v>
                </c:pt>
                <c:pt idx="9">
                  <c:v>33</c:v>
                </c:pt>
                <c:pt idx="10">
                  <c:v>31</c:v>
                </c:pt>
                <c:pt idx="11">
                  <c:v>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1000</c:v>
                </c:pt>
                <c:pt idx="10">
                  <c:v>1200</c:v>
                </c:pt>
                <c:pt idx="11">
                  <c:v>1500</c:v>
                </c:pt>
              </c:numCache>
            </c:numRef>
          </c:xVal>
          <c:yVal>
            <c:numRef>
              <c:f>'谐频与负载Freq  vs Load'!$F$3:$F$14</c:f>
              <c:numCache>
                <c:formatCode>General</c:formatCode>
                <c:ptCount val="12"/>
                <c:pt idx="1">
                  <c:v>194</c:v>
                </c:pt>
                <c:pt idx="2">
                  <c:v>121</c:v>
                </c:pt>
                <c:pt idx="3">
                  <c:v>95</c:v>
                </c:pt>
                <c:pt idx="4">
                  <c:v>71</c:v>
                </c:pt>
                <c:pt idx="5">
                  <c:v>60</c:v>
                </c:pt>
                <c:pt idx="6">
                  <c:v>47</c:v>
                </c:pt>
                <c:pt idx="7">
                  <c:v>43</c:v>
                </c:pt>
                <c:pt idx="8">
                  <c:v>40</c:v>
                </c:pt>
                <c:pt idx="9">
                  <c:v>33</c:v>
                </c:pt>
                <c:pt idx="10">
                  <c:v>31</c:v>
                </c:pt>
                <c:pt idx="11">
                  <c:v>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  <a:endParaRPr lang="zh-CN" altLang="en-US"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Linearity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-0.0440109960874184</c:v>
                </c:pt>
                <c:pt idx="2">
                  <c:v>-0.0604873629375026</c:v>
                </c:pt>
                <c:pt idx="3">
                  <c:v>-0.0489849936270651</c:v>
                </c:pt>
                <c:pt idx="4">
                  <c:v>-0.0390369985477756</c:v>
                </c:pt>
                <c:pt idx="5">
                  <c:v>-0.0275346292373341</c:v>
                </c:pt>
                <c:pt idx="6">
                  <c:v>-0.0313539487767117</c:v>
                </c:pt>
                <c:pt idx="7">
                  <c:v>-0.0247367556212936</c:v>
                </c:pt>
                <c:pt idx="8">
                  <c:v>-0.0238929524672466</c:v>
                </c:pt>
                <c:pt idx="9">
                  <c:v>-0.01660959892704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132080</xdr:colOff>
      <xdr:row>6</xdr:row>
      <xdr:rowOff>121920</xdr:rowOff>
    </xdr:from>
    <xdr:to>
      <xdr:col>7</xdr:col>
      <xdr:colOff>753745</xdr:colOff>
      <xdr:row>28</xdr:row>
      <xdr:rowOff>58196</xdr:rowOff>
    </xdr:to>
    <xdr:graphicFrame>
      <xdr:nvGraphicFramePr>
        <xdr:cNvPr id="14" name="图表 13"/>
        <xdr:cNvGraphicFramePr/>
      </xdr:nvGraphicFramePr>
      <xdr:xfrm>
        <a:off x="4018280" y="1455420"/>
        <a:ext cx="7498715" cy="4545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189865</xdr:colOff>
      <xdr:row>5</xdr:row>
      <xdr:rowOff>39370</xdr:rowOff>
    </xdr:from>
    <xdr:to>
      <xdr:col>6</xdr:col>
      <xdr:colOff>1023620</xdr:colOff>
      <xdr:row>25</xdr:row>
      <xdr:rowOff>4632</xdr:rowOff>
    </xdr:to>
    <xdr:graphicFrame>
      <xdr:nvGraphicFramePr>
        <xdr:cNvPr id="3" name="图表 2"/>
        <xdr:cNvGraphicFramePr/>
      </xdr:nvGraphicFramePr>
      <xdr:xfrm>
        <a:off x="4076065" y="1163320"/>
        <a:ext cx="8187055" cy="4156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361613</xdr:colOff>
      <xdr:row>4</xdr:row>
      <xdr:rowOff>32571</xdr:rowOff>
    </xdr:from>
    <xdr:to>
      <xdr:col>8</xdr:col>
      <xdr:colOff>548303</xdr:colOff>
      <xdr:row>26</xdr:row>
      <xdr:rowOff>95623</xdr:rowOff>
    </xdr:to>
    <xdr:graphicFrame>
      <xdr:nvGraphicFramePr>
        <xdr:cNvPr id="5" name="图表 2"/>
        <xdr:cNvGraphicFramePr/>
      </xdr:nvGraphicFramePr>
      <xdr:xfrm>
        <a:off x="4247515" y="946785"/>
        <a:ext cx="7701915" cy="4672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G12" sqref="G9:G12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0.375" style="1"/>
    <col min="9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0">
        <v>0</v>
      </c>
      <c r="G4" s="21"/>
    </row>
    <row r="5" spans="1:7">
      <c r="A5" s="7" t="s">
        <v>5</v>
      </c>
      <c r="B5" s="8" t="s">
        <v>6</v>
      </c>
      <c r="C5" s="10"/>
      <c r="D5" s="10">
        <v>12</v>
      </c>
      <c r="E5" s="21">
        <v>2.8858</v>
      </c>
      <c r="F5" s="20">
        <v>4.4836</v>
      </c>
      <c r="G5" s="21"/>
    </row>
    <row r="6" spans="1:7">
      <c r="A6" s="9"/>
      <c r="B6" s="9"/>
      <c r="C6" s="10"/>
      <c r="D6" s="10">
        <v>24</v>
      </c>
      <c r="E6" s="21">
        <v>6.33</v>
      </c>
      <c r="F6" s="20">
        <v>8.9796</v>
      </c>
      <c r="G6" s="21"/>
    </row>
    <row r="7" spans="1:7">
      <c r="A7" s="4"/>
      <c r="C7" s="10"/>
      <c r="D7" s="10">
        <v>36</v>
      </c>
      <c r="E7" s="21">
        <v>10.2682</v>
      </c>
      <c r="F7" s="20">
        <v>13.4882</v>
      </c>
      <c r="G7" s="21"/>
    </row>
    <row r="8" spans="1:7">
      <c r="A8" s="9"/>
      <c r="B8" s="9"/>
      <c r="C8" s="10"/>
      <c r="D8" s="10">
        <v>48</v>
      </c>
      <c r="E8" s="21">
        <v>14.6539</v>
      </c>
      <c r="F8" s="20">
        <v>17.9961</v>
      </c>
      <c r="G8" s="21"/>
    </row>
    <row r="9" spans="1:7">
      <c r="A9" s="10"/>
      <c r="B9" s="10"/>
      <c r="C9" s="10"/>
      <c r="D9" s="10">
        <v>60</v>
      </c>
      <c r="E9" s="21">
        <v>19.4166</v>
      </c>
      <c r="F9" s="20">
        <v>22.5047</v>
      </c>
      <c r="G9" s="21"/>
    </row>
    <row r="10" spans="1:7">
      <c r="A10" s="11" t="s">
        <v>7</v>
      </c>
      <c r="B10" s="11"/>
      <c r="C10" s="10"/>
      <c r="D10" s="10">
        <v>72</v>
      </c>
      <c r="E10" s="21">
        <v>24.5017</v>
      </c>
      <c r="F10" s="20">
        <v>27.0064</v>
      </c>
      <c r="G10" s="21"/>
    </row>
    <row r="11" spans="1:7">
      <c r="A11" s="12" t="s">
        <v>8</v>
      </c>
      <c r="B11" s="12" t="s">
        <v>9</v>
      </c>
      <c r="C11" s="10"/>
      <c r="D11" s="10">
        <v>84</v>
      </c>
      <c r="E11" s="21">
        <v>29.8301</v>
      </c>
      <c r="F11" s="20">
        <v>31.5128</v>
      </c>
      <c r="G11" s="21"/>
    </row>
    <row r="12" spans="1:7">
      <c r="A12" s="4" t="s">
        <v>10</v>
      </c>
      <c r="B12" s="4" t="s">
        <v>11</v>
      </c>
      <c r="C12" s="10"/>
      <c r="D12" s="10">
        <v>96</v>
      </c>
      <c r="E12" s="21">
        <v>35.347</v>
      </c>
      <c r="F12" s="20">
        <v>36.0166</v>
      </c>
      <c r="G12" s="21"/>
    </row>
    <row r="13" spans="1:7">
      <c r="A13" s="4" t="s">
        <v>12</v>
      </c>
      <c r="B13" s="4" t="s">
        <v>13</v>
      </c>
      <c r="C13" s="10"/>
      <c r="D13" s="10">
        <v>108</v>
      </c>
      <c r="E13" s="21">
        <v>40.9665</v>
      </c>
      <c r="F13" s="20">
        <v>40.5233</v>
      </c>
      <c r="G13" s="21"/>
    </row>
    <row r="14" spans="1:7">
      <c r="A14" s="4" t="s">
        <v>14</v>
      </c>
      <c r="B14" s="4" t="s">
        <v>15</v>
      </c>
      <c r="C14" s="10"/>
      <c r="D14" s="10">
        <v>120</v>
      </c>
      <c r="E14" s="21">
        <v>46.6365</v>
      </c>
      <c r="F14" s="20">
        <v>45.0342</v>
      </c>
      <c r="G14" s="21"/>
    </row>
    <row r="15" spans="1:7">
      <c r="A15" s="14"/>
      <c r="B15" s="10"/>
      <c r="C15" s="10"/>
      <c r="D15" s="10">
        <v>108</v>
      </c>
      <c r="E15" s="21">
        <v>43.5131</v>
      </c>
      <c r="F15" s="20">
        <v>40.4835</v>
      </c>
      <c r="G15" s="21"/>
    </row>
    <row r="16" spans="1:7">
      <c r="A16" s="14"/>
      <c r="B16" s="14"/>
      <c r="C16" s="10"/>
      <c r="D16" s="10">
        <v>96</v>
      </c>
      <c r="E16" s="21">
        <v>39.854</v>
      </c>
      <c r="F16" s="20">
        <v>35.9449</v>
      </c>
      <c r="G16" s="21"/>
    </row>
    <row r="17" spans="1:7">
      <c r="A17" s="10"/>
      <c r="B17" s="10"/>
      <c r="C17" s="10"/>
      <c r="D17" s="10">
        <v>84</v>
      </c>
      <c r="E17" s="21">
        <v>35.7198</v>
      </c>
      <c r="F17" s="20">
        <v>31.4208</v>
      </c>
      <c r="G17" s="21"/>
    </row>
    <row r="18" spans="1:7">
      <c r="A18" s="22" t="s">
        <v>16</v>
      </c>
      <c r="B18" s="22"/>
      <c r="C18" s="10"/>
      <c r="D18" s="10">
        <v>72</v>
      </c>
      <c r="E18" s="21">
        <v>31.2018</v>
      </c>
      <c r="F18" s="20">
        <v>26.9054</v>
      </c>
      <c r="G18" s="21"/>
    </row>
    <row r="19" spans="1:7">
      <c r="A19" s="22"/>
      <c r="B19" s="22"/>
      <c r="C19" s="10"/>
      <c r="D19" s="10">
        <v>60</v>
      </c>
      <c r="E19" s="21">
        <v>26.3677</v>
      </c>
      <c r="F19" s="20">
        <v>22.4041</v>
      </c>
      <c r="G19" s="21"/>
    </row>
    <row r="20" spans="1:7">
      <c r="A20" s="22"/>
      <c r="B20" s="22"/>
      <c r="C20" s="10"/>
      <c r="D20" s="10">
        <v>48</v>
      </c>
      <c r="E20" s="21">
        <v>21.3187</v>
      </c>
      <c r="F20" s="20">
        <v>17.9035</v>
      </c>
      <c r="G20" s="21"/>
    </row>
    <row r="21" spans="1:7">
      <c r="A21" s="22"/>
      <c r="B21" s="22"/>
      <c r="C21" s="10"/>
      <c r="D21" s="10">
        <v>36</v>
      </c>
      <c r="E21" s="21">
        <v>16.1315</v>
      </c>
      <c r="F21" s="20">
        <v>13.4133</v>
      </c>
      <c r="G21" s="21"/>
    </row>
    <row r="22" spans="1:7">
      <c r="A22" s="22"/>
      <c r="B22" s="22"/>
      <c r="C22" s="10"/>
      <c r="D22" s="10">
        <v>24</v>
      </c>
      <c r="E22" s="21">
        <v>10.8962</v>
      </c>
      <c r="F22" s="20">
        <v>8.9263</v>
      </c>
      <c r="G22" s="21"/>
    </row>
    <row r="23" spans="1:7">
      <c r="A23" s="23"/>
      <c r="B23" s="23"/>
      <c r="C23" s="10"/>
      <c r="D23" s="10">
        <v>12</v>
      </c>
      <c r="E23" s="21">
        <v>5.6825</v>
      </c>
      <c r="F23" s="20">
        <v>4.4529</v>
      </c>
      <c r="G23" s="21"/>
    </row>
    <row r="24" spans="1:7">
      <c r="A24" s="22" t="s">
        <v>17</v>
      </c>
      <c r="B24" s="22"/>
      <c r="C24" s="10"/>
      <c r="D24" s="10">
        <v>0</v>
      </c>
      <c r="E24" s="21">
        <v>0.618099999999998</v>
      </c>
      <c r="F24" s="20">
        <v>0</v>
      </c>
      <c r="G24" s="21"/>
    </row>
    <row r="25" spans="1:7">
      <c r="A25" s="22"/>
      <c r="B25" s="22"/>
      <c r="C25" s="10"/>
      <c r="D25" s="10"/>
      <c r="E25" s="20"/>
      <c r="F25" s="21"/>
      <c r="G25" s="21"/>
    </row>
    <row r="26" spans="1:7">
      <c r="A26" s="24" t="s">
        <v>18</v>
      </c>
      <c r="B26" s="24"/>
      <c r="C26" s="10"/>
      <c r="D26" s="10"/>
      <c r="E26" s="9"/>
      <c r="F26" s="25"/>
      <c r="G26" s="21"/>
    </row>
    <row r="27" spans="1:7">
      <c r="A27" s="24"/>
      <c r="B27" s="24"/>
      <c r="C27" s="10"/>
      <c r="D27" s="10"/>
      <c r="E27" s="10"/>
      <c r="F27" s="26"/>
      <c r="G27" s="21"/>
    </row>
    <row r="28" spans="1:7">
      <c r="A28" s="24"/>
      <c r="B28" s="24"/>
      <c r="C28" s="10"/>
      <c r="D28" s="10"/>
      <c r="E28" s="10"/>
      <c r="F28" s="27"/>
      <c r="G28" s="21"/>
    </row>
    <row r="29" spans="1:7">
      <c r="A29" s="10"/>
      <c r="B29" s="10"/>
      <c r="C29" s="10"/>
      <c r="D29" s="10"/>
      <c r="E29" s="10"/>
      <c r="F29" s="10"/>
      <c r="G29" s="21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I8" sqref="I8"/>
    </sheetView>
  </sheetViews>
  <sheetFormatPr defaultColWidth="9" defaultRowHeight="16.5" outlineLevelCol="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19</v>
      </c>
      <c r="E1" s="3"/>
      <c r="F1" s="10"/>
    </row>
    <row r="2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pans="1:6">
      <c r="A3" s="2"/>
      <c r="B3" s="2"/>
      <c r="C3" s="10"/>
      <c r="D3" s="18"/>
      <c r="E3" s="9"/>
      <c r="F3" s="9"/>
    </row>
    <row r="4" spans="1:6">
      <c r="A4" s="2"/>
      <c r="B4" s="2"/>
      <c r="C4" s="10"/>
      <c r="D4" s="19">
        <v>0</v>
      </c>
      <c r="E4" s="19">
        <v>194</v>
      </c>
      <c r="F4" s="19">
        <v>194</v>
      </c>
    </row>
    <row r="5" spans="1:6">
      <c r="A5" s="7" t="s">
        <v>5</v>
      </c>
      <c r="B5" s="8" t="s">
        <v>6</v>
      </c>
      <c r="C5" s="10"/>
      <c r="D5" s="19">
        <v>50</v>
      </c>
      <c r="E5" s="19">
        <v>121</v>
      </c>
      <c r="F5" s="19">
        <v>121</v>
      </c>
    </row>
    <row r="6" spans="1:6">
      <c r="A6" s="9"/>
      <c r="B6" s="9"/>
      <c r="C6" s="10"/>
      <c r="D6" s="19">
        <v>100</v>
      </c>
      <c r="E6" s="19">
        <v>95</v>
      </c>
      <c r="F6" s="19">
        <v>95</v>
      </c>
    </row>
    <row r="7" spans="1:6">
      <c r="A7" s="4"/>
      <c r="C7" s="10"/>
      <c r="D7" s="19">
        <v>200</v>
      </c>
      <c r="E7" s="19">
        <v>71</v>
      </c>
      <c r="F7" s="19">
        <v>71</v>
      </c>
    </row>
    <row r="8" spans="1:6">
      <c r="A8" s="9"/>
      <c r="B8" s="9"/>
      <c r="C8" s="10"/>
      <c r="D8" s="19">
        <v>300</v>
      </c>
      <c r="E8" s="19">
        <v>60</v>
      </c>
      <c r="F8" s="19">
        <v>60</v>
      </c>
    </row>
    <row r="9" spans="1:6">
      <c r="A9" s="10"/>
      <c r="B9" s="10"/>
      <c r="C9" s="10"/>
      <c r="D9" s="19">
        <v>500</v>
      </c>
      <c r="E9" s="19">
        <v>47</v>
      </c>
      <c r="F9" s="19">
        <v>47</v>
      </c>
    </row>
    <row r="10" spans="1:6">
      <c r="A10" s="11" t="s">
        <v>7</v>
      </c>
      <c r="B10" s="11"/>
      <c r="C10" s="10"/>
      <c r="D10" s="19">
        <v>600</v>
      </c>
      <c r="E10" s="19">
        <v>43</v>
      </c>
      <c r="F10" s="19">
        <v>43</v>
      </c>
    </row>
    <row r="11" spans="1:6">
      <c r="A11" s="12" t="s">
        <v>8</v>
      </c>
      <c r="B11" s="12" t="s">
        <v>9</v>
      </c>
      <c r="C11" s="10"/>
      <c r="D11" s="19">
        <v>700</v>
      </c>
      <c r="E11" s="19">
        <v>40</v>
      </c>
      <c r="F11" s="19">
        <v>40</v>
      </c>
    </row>
    <row r="12" spans="1:6">
      <c r="A12" s="4" t="s">
        <v>10</v>
      </c>
      <c r="B12" s="4" t="s">
        <v>11</v>
      </c>
      <c r="C12" s="10"/>
      <c r="D12" s="19">
        <v>1000</v>
      </c>
      <c r="E12" s="19">
        <v>33</v>
      </c>
      <c r="F12" s="19">
        <v>33</v>
      </c>
    </row>
    <row r="13" spans="1:6">
      <c r="A13" s="4"/>
      <c r="B13" s="4"/>
      <c r="C13" s="10"/>
      <c r="D13" s="19">
        <v>1200</v>
      </c>
      <c r="E13" s="19">
        <v>31</v>
      </c>
      <c r="F13" s="19">
        <v>31</v>
      </c>
    </row>
    <row r="14" spans="1:6">
      <c r="A14" s="4"/>
      <c r="B14" s="4"/>
      <c r="C14" s="10"/>
      <c r="D14" s="19">
        <v>1500</v>
      </c>
      <c r="E14" s="19">
        <v>27</v>
      </c>
      <c r="F14" s="19">
        <v>27</v>
      </c>
    </row>
    <row r="15" spans="1:6">
      <c r="A15" s="10"/>
      <c r="B15" s="10"/>
      <c r="C15" s="10"/>
      <c r="D15" s="10"/>
      <c r="E15" s="20"/>
      <c r="F15" s="21"/>
    </row>
    <row r="16" spans="1:6">
      <c r="A16" s="14"/>
      <c r="B16" s="10"/>
      <c r="C16" s="10"/>
      <c r="D16" s="10"/>
      <c r="E16" s="20"/>
      <c r="F16" s="21"/>
    </row>
    <row r="17" spans="1:6">
      <c r="A17" s="14"/>
      <c r="B17" s="14"/>
      <c r="C17" s="10"/>
      <c r="D17" s="10"/>
      <c r="E17" s="20"/>
      <c r="F17" s="21"/>
    </row>
    <row r="18" spans="1:6">
      <c r="A18" s="10"/>
      <c r="B18" s="10"/>
      <c r="C18" s="10"/>
      <c r="D18" s="10"/>
      <c r="E18" s="20"/>
      <c r="F18" s="21"/>
    </row>
    <row r="19" spans="1:6">
      <c r="A19" s="22" t="s">
        <v>16</v>
      </c>
      <c r="B19" s="22"/>
      <c r="C19" s="10"/>
      <c r="D19" s="10"/>
      <c r="E19" s="20"/>
      <c r="F19" s="21"/>
    </row>
    <row r="20" spans="1:6">
      <c r="A20" s="22"/>
      <c r="B20" s="22"/>
      <c r="C20" s="10"/>
      <c r="D20" s="10"/>
      <c r="E20" s="20"/>
      <c r="F20" s="21"/>
    </row>
    <row r="21" spans="1:6">
      <c r="A21" s="22"/>
      <c r="B21" s="22"/>
      <c r="C21" s="10"/>
      <c r="D21" s="10"/>
      <c r="E21" s="20"/>
      <c r="F21" s="21"/>
    </row>
    <row r="22" spans="1:6">
      <c r="A22" s="22"/>
      <c r="B22" s="22"/>
      <c r="C22" s="10"/>
      <c r="D22" s="10"/>
      <c r="E22" s="20"/>
      <c r="F22" s="21"/>
    </row>
    <row r="23" spans="1:6">
      <c r="A23" s="22"/>
      <c r="B23" s="22"/>
      <c r="C23" s="10"/>
      <c r="D23" s="10"/>
      <c r="E23" s="20"/>
      <c r="F23" s="21"/>
    </row>
    <row r="24" spans="1:6">
      <c r="A24" s="23"/>
      <c r="B24" s="23"/>
      <c r="C24" s="10"/>
      <c r="D24" s="10"/>
      <c r="E24" s="20"/>
      <c r="F24" s="21"/>
    </row>
    <row r="25" spans="1:6">
      <c r="A25" s="22" t="s">
        <v>17</v>
      </c>
      <c r="B25" s="22"/>
      <c r="C25" s="10"/>
      <c r="D25" s="10"/>
      <c r="E25" s="20"/>
      <c r="F25" s="21"/>
    </row>
    <row r="26" spans="1:6">
      <c r="A26" s="22"/>
      <c r="B26" s="22"/>
      <c r="C26" s="10"/>
      <c r="D26" s="10"/>
      <c r="E26" s="20"/>
      <c r="F26" s="21"/>
    </row>
    <row r="27" spans="1:6">
      <c r="A27" s="24" t="s">
        <v>18</v>
      </c>
      <c r="B27" s="24"/>
      <c r="C27" s="10"/>
      <c r="D27" s="10"/>
      <c r="E27" s="9"/>
      <c r="F27" s="25"/>
    </row>
    <row r="28" spans="1:6">
      <c r="A28" s="24"/>
      <c r="B28" s="24"/>
      <c r="C28" s="10"/>
      <c r="D28" s="10"/>
      <c r="E28" s="10"/>
      <c r="F28" s="26"/>
    </row>
    <row r="29" spans="1:6">
      <c r="A29" s="24"/>
      <c r="B29" s="24"/>
      <c r="C29" s="10"/>
      <c r="D29" s="10"/>
      <c r="E29" s="10"/>
      <c r="F29" s="27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9:B23"/>
    <mergeCell ref="A25:B26"/>
    <mergeCell ref="A27:B29"/>
    <mergeCell ref="A1:B4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I3" sqref="I3:I13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4.4836</v>
      </c>
      <c r="G4" s="5">
        <f>F4-F13/10*1</f>
        <v>-0.0198200000000002</v>
      </c>
      <c r="H4" s="6">
        <f>G4/F13*100</f>
        <v>-0.0440109960874184</v>
      </c>
    </row>
    <row r="5" customHeight="1" spans="1:8">
      <c r="A5" s="7" t="s">
        <v>5</v>
      </c>
      <c r="B5" s="8" t="s">
        <v>6</v>
      </c>
      <c r="E5" s="5">
        <v>2</v>
      </c>
      <c r="F5" s="5">
        <v>8.9796</v>
      </c>
      <c r="G5" s="5">
        <f>F5-F13/10*2</f>
        <v>-0.0272400000000008</v>
      </c>
      <c r="H5" s="6">
        <f>G5/F13*100</f>
        <v>-0.0604873629375026</v>
      </c>
    </row>
    <row r="6" customHeight="1" spans="1:8">
      <c r="A6" s="9"/>
      <c r="B6" s="9"/>
      <c r="E6" s="5">
        <v>3</v>
      </c>
      <c r="F6" s="5">
        <v>13.4882</v>
      </c>
      <c r="G6" s="5">
        <f>F6-F13/10*3</f>
        <v>-0.0220599999999997</v>
      </c>
      <c r="H6" s="6">
        <f>G6/F13*100</f>
        <v>-0.0489849936270651</v>
      </c>
    </row>
    <row r="7" customHeight="1" spans="1:8">
      <c r="A7" s="4"/>
      <c r="E7" s="5">
        <v>4</v>
      </c>
      <c r="F7" s="5">
        <v>17.9961</v>
      </c>
      <c r="G7" s="5">
        <f>F7-F13/10*4</f>
        <v>-0.0175800000000024</v>
      </c>
      <c r="H7" s="6">
        <f>G7/F13*100</f>
        <v>-0.0390369985477756</v>
      </c>
    </row>
    <row r="8" customHeight="1" spans="1:8">
      <c r="A8" s="9"/>
      <c r="B8" s="9"/>
      <c r="E8" s="5">
        <v>5</v>
      </c>
      <c r="F8" s="5">
        <v>22.5047</v>
      </c>
      <c r="G8" s="5">
        <f>F8-F13/10*5</f>
        <v>-0.0123999999999995</v>
      </c>
      <c r="H8" s="6">
        <f>G8/F13*100</f>
        <v>-0.0275346292373341</v>
      </c>
    </row>
    <row r="9" customHeight="1" spans="1:8">
      <c r="A9" s="10"/>
      <c r="B9" s="10"/>
      <c r="E9" s="5">
        <v>6</v>
      </c>
      <c r="F9" s="5">
        <v>27.0064</v>
      </c>
      <c r="G9" s="5">
        <f>F9-F13/10*6</f>
        <v>-0.0141200000000019</v>
      </c>
      <c r="H9" s="6">
        <f>G9/F13*100</f>
        <v>-0.0313539487767117</v>
      </c>
    </row>
    <row r="10" customHeight="1" spans="1:8">
      <c r="A10" s="11" t="s">
        <v>7</v>
      </c>
      <c r="B10" s="11"/>
      <c r="E10" s="5">
        <v>7</v>
      </c>
      <c r="F10" s="5">
        <v>31.5128</v>
      </c>
      <c r="G10" s="5">
        <f>F10-F13/10*7</f>
        <v>-0.0111400000000046</v>
      </c>
      <c r="H10" s="6">
        <f>G10/F13*100</f>
        <v>-0.0247367556212936</v>
      </c>
    </row>
    <row r="11" customHeight="1" spans="1:8">
      <c r="A11" s="12" t="s">
        <v>8</v>
      </c>
      <c r="B11" s="12" t="s">
        <v>9</v>
      </c>
      <c r="E11" s="5">
        <v>8</v>
      </c>
      <c r="F11" s="5">
        <v>36.0166</v>
      </c>
      <c r="G11" s="5">
        <f>F11-F13/10*8</f>
        <v>-0.0107600000000048</v>
      </c>
      <c r="H11" s="6">
        <f>G11/F13*100</f>
        <v>-0.0238929524672466</v>
      </c>
    </row>
    <row r="12" customHeight="1" spans="1:8">
      <c r="A12" s="4" t="s">
        <v>10</v>
      </c>
      <c r="B12" s="4" t="s">
        <v>11</v>
      </c>
      <c r="E12" s="5">
        <v>9</v>
      </c>
      <c r="F12" s="5">
        <v>40.5233</v>
      </c>
      <c r="G12" s="5">
        <f>F12-F13/10*9</f>
        <v>-0.00748000000000104</v>
      </c>
      <c r="H12" s="6">
        <f>G12/F13*100</f>
        <v>-0.01660959892704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45.0342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2021-02-07T06:32:54Z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