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 tabRatio="78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<sst xmlns="http://schemas.openxmlformats.org/spreadsheetml/2006/main" count="53" uniqueCount="28">
  <si>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</si>
  <si>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</si>
  <si>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</si>
  <si>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</si>
  <si>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</si>
  <si>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</si>
  <si>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</si>
  <si>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</si>
  <si>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</si>
  <si>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P16.XY100S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</si>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</sst>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-38.8332</c:v>
                </c:pt>
                <c:pt idx="1">
                  <c:v>-33.0616</c:v>
                </c:pt>
                <c:pt idx="2">
                  <c:v>-26.1732</c:v>
                </c:pt>
                <c:pt idx="3">
                  <c:v>-18.2968</c:v>
                </c:pt>
                <c:pt idx="4">
                  <c:v>-9.5254</c:v>
                </c:pt>
                <c:pt idx="5">
                  <c:v>0</c:v>
                </c:pt>
                <c:pt idx="6">
                  <c:v>10.1702</c:v>
                </c:pt>
                <c:pt idx="7">
                  <c:v>20.827</c:v>
                </c:pt>
                <c:pt idx="8">
                  <c:v>31.8608</c:v>
                </c:pt>
                <c:pt idx="9">
                  <c:v>43.0998</c:v>
                </c:pt>
                <c:pt idx="10">
                  <c:v>54.4398</c:v>
                </c:pt>
                <c:pt idx="11">
                  <c:v>48.193</c:v>
                </c:pt>
                <c:pt idx="12">
                  <c:v>40.8748</c:v>
                </c:pt>
                <c:pt idx="13">
                  <c:v>32.6064</c:v>
                </c:pt>
                <c:pt idx="14">
                  <c:v>23.5704</c:v>
                </c:pt>
                <c:pt idx="15">
                  <c:v>13.9022</c:v>
                </c:pt>
                <c:pt idx="16">
                  <c:v>3.8042</c:v>
                </c:pt>
                <c:pt idx="17">
                  <c:v>-6.5702</c:v>
                </c:pt>
                <c:pt idx="18">
                  <c:v>-17.0408</c:v>
                </c:pt>
                <c:pt idx="19">
                  <c:v>-27.4682</c:v>
                </c:pt>
                <c:pt idx="20">
                  <c:v>-37.597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-45.0094</c:v>
                </c:pt>
                <c:pt idx="1">
                  <c:v>-36.0422</c:v>
                </c:pt>
                <c:pt idx="2">
                  <c:v>-27.0502</c:v>
                </c:pt>
                <c:pt idx="3">
                  <c:v>-18.033</c:v>
                </c:pt>
                <c:pt idx="4">
                  <c:v>-9.0172</c:v>
                </c:pt>
                <c:pt idx="5">
                  <c:v>0</c:v>
                </c:pt>
                <c:pt idx="6">
                  <c:v>9.0034</c:v>
                </c:pt>
                <c:pt idx="7">
                  <c:v>18.0162</c:v>
                </c:pt>
                <c:pt idx="8">
                  <c:v>27.0238</c:v>
                </c:pt>
                <c:pt idx="9">
                  <c:v>36.0372</c:v>
                </c:pt>
                <c:pt idx="10">
                  <c:v>45.059</c:v>
                </c:pt>
                <c:pt idx="11">
                  <c:v>35.9576</c:v>
                </c:pt>
                <c:pt idx="12">
                  <c:v>26.8804</c:v>
                </c:pt>
                <c:pt idx="13">
                  <c:v>17.8322</c:v>
                </c:pt>
                <c:pt idx="14">
                  <c:v>8.8014</c:v>
                </c:pt>
                <c:pt idx="15">
                  <c:v>-0.2012</c:v>
                </c:pt>
                <c:pt idx="16">
                  <c:v>-9.2024</c:v>
                </c:pt>
                <c:pt idx="17">
                  <c:v>-18.1828</c:v>
                </c:pt>
                <c:pt idx="18">
                  <c:v>-27.1568</c:v>
                </c:pt>
                <c:pt idx="19">
                  <c:v>-36.1036</c:v>
                </c:pt>
                <c:pt idx="20">
                  <c:v>-45.0304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1000</c:v>
                </c:pt>
                <c:pt idx="10">
                  <c:v>1200</c:v>
                </c:pt>
                <c:pt idx="11">
                  <c:v>1500</c:v>
                </c:pt>
              </c:numCache>
            </c:numRef>
          </c:xVal>
          <c:yVal>
            <c:numRef>
              <c:f>'谐频与负载Freq  vs Load'!$E$3:$E$14</c:f>
              <c:numCache>
                <c:formatCode>General</c:formatCode>
                <c:ptCount val="12"/>
                <c:pt idx="1">
                  <c:v>389</c:v>
                </c:pt>
                <c:pt idx="2">
                  <c:v>243</c:v>
                </c:pt>
                <c:pt idx="3">
                  <c:v>191</c:v>
                </c:pt>
                <c:pt idx="4">
                  <c:v>143</c:v>
                </c:pt>
                <c:pt idx="5">
                  <c:v>120</c:v>
                </c:pt>
                <c:pt idx="6">
                  <c:v>94</c:v>
                </c:pt>
                <c:pt idx="7">
                  <c:v>86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1000</c:v>
                </c:pt>
                <c:pt idx="10">
                  <c:v>1200</c:v>
                </c:pt>
                <c:pt idx="11">
                  <c:v>1500</c:v>
                </c:pt>
              </c:numCache>
            </c:numRef>
          </c:xVal>
          <c:yVal>
            <c:numRef>
              <c:f>'谐频与负载Freq  vs Load'!$F$3:$F$14</c:f>
              <c:numCache>
                <c:formatCode>General</c:formatCode>
                <c:ptCount val="12"/>
                <c:pt idx="1">
                  <c:v>389</c:v>
                </c:pt>
                <c:pt idx="2">
                  <c:v>243</c:v>
                </c:pt>
                <c:pt idx="3">
                  <c:v>191</c:v>
                </c:pt>
                <c:pt idx="4">
                  <c:v>143</c:v>
                </c:pt>
                <c:pt idx="5">
                  <c:v>120</c:v>
                </c:pt>
                <c:pt idx="6">
                  <c:v>94</c:v>
                </c:pt>
                <c:pt idx="7">
                  <c:v>86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-0.0440109960874184</c:v>
                </c:pt>
                <c:pt idx="2">
                  <c:v>-0.0604873629375026</c:v>
                </c:pt>
                <c:pt idx="3">
                  <c:v>-0.0489849936270651</c:v>
                </c:pt>
                <c:pt idx="4">
                  <c:v>-0.0390369985477756</c:v>
                </c:pt>
                <c:pt idx="5">
                  <c:v>-0.0275346292373341</c:v>
                </c:pt>
                <c:pt idx="6">
                  <c:v>-0.0313539487767117</c:v>
                </c:pt>
                <c:pt idx="7">
                  <c:v>-0.0247367556212936</c:v>
                </c:pt>
                <c:pt idx="8">
                  <c:v>-0.0238929524672466</c:v>
                </c:pt>
                <c:pt idx="9">
                  <c:v>-0.01660959892704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121285</xdr:colOff>
      <xdr:row>6</xdr:row>
      <xdr:rowOff>127000</xdr:rowOff>
    </xdr:from>
    <xdr:to>
      <xdr:col>7</xdr:col>
      <xdr:colOff>742950</xdr:colOff>
      <xdr:row>28</xdr:row>
      <xdr:rowOff>52070</xdr:rowOff>
    </xdr:to>
    <xdr:graphicFrame>
      <xdr:nvGraphicFramePr>
        <xdr:cNvPr id="14" name="图表 13"/>
        <xdr:cNvGraphicFramePr/>
      </xdr:nvGraphicFramePr>
      <xdr:xfrm>
        <a:off x="4008120" y="1460500"/>
        <a:ext cx="7498715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56515</xdr:colOff>
      <xdr:row>6</xdr:row>
      <xdr:rowOff>107315</xdr:rowOff>
    </xdr:from>
    <xdr:to>
      <xdr:col>6</xdr:col>
      <xdr:colOff>890270</xdr:colOff>
      <xdr:row>26</xdr:row>
      <xdr:rowOff>50165</xdr:rowOff>
    </xdr:to>
    <xdr:graphicFrame>
      <xdr:nvGraphicFramePr>
        <xdr:cNvPr id="3" name="图表 2"/>
        <xdr:cNvGraphicFramePr/>
      </xdr:nvGraphicFramePr>
      <xdr:xfrm>
        <a:off x="3943350" y="1440815"/>
        <a:ext cx="8191500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249555</xdr:colOff>
      <xdr:row>3</xdr:row>
      <xdr:rowOff>200660</xdr:rowOff>
    </xdr:from>
    <xdr:to>
      <xdr:col>8</xdr:col>
      <xdr:colOff>436245</xdr:colOff>
      <xdr:row>26</xdr:row>
      <xdr:rowOff>50800</xdr:rowOff>
    </xdr:to>
    <xdr:graphicFrame>
      <xdr:nvGraphicFramePr>
        <xdr:cNvPr id="5" name="图表 2"/>
        <xdr:cNvGraphicFramePr/>
      </xdr:nvGraphicFramePr>
      <xdr:xfrm>
        <a:off x="4136390" y="905510"/>
        <a:ext cx="7696835" cy="4669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G4" sqref="G4:H25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10.375" style="1"/>
    <col min="9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-38.8332</v>
      </c>
      <c r="F4" s="20">
        <v>-45.0094</v>
      </c>
      <c r="G4" s="21"/>
    </row>
    <row r="5" spans="1:7">
      <c r="A5" s="7" t="s">
        <v>5</v>
      </c>
      <c r="B5" s="8" t="s">
        <v>6</v>
      </c>
      <c r="C5" s="10"/>
      <c r="D5" s="10">
        <v>12</v>
      </c>
      <c r="E5" s="21">
        <v>-33.0616</v>
      </c>
      <c r="F5" s="20">
        <v>-36.0422</v>
      </c>
      <c r="G5" s="21"/>
    </row>
    <row r="6" spans="1:7">
      <c r="A6" s="9"/>
      <c r="B6" s="9"/>
      <c r="C6" s="10"/>
      <c r="D6" s="10">
        <v>24</v>
      </c>
      <c r="E6" s="21">
        <v>-26.1732</v>
      </c>
      <c r="F6" s="20">
        <v>-27.0502</v>
      </c>
      <c r="G6" s="21"/>
    </row>
    <row r="7" spans="1:7">
      <c r="A7" s="4"/>
      <c r="C7" s="10"/>
      <c r="D7" s="10">
        <v>36</v>
      </c>
      <c r="E7" s="21">
        <v>-18.2968</v>
      </c>
      <c r="F7" s="20">
        <v>-18.033</v>
      </c>
      <c r="G7" s="21"/>
    </row>
    <row r="8" spans="1:7">
      <c r="A8" s="9"/>
      <c r="B8" s="9"/>
      <c r="C8" s="10"/>
      <c r="D8" s="10">
        <v>48</v>
      </c>
      <c r="E8" s="21">
        <v>-9.5254</v>
      </c>
      <c r="F8" s="20">
        <v>-9.0172</v>
      </c>
      <c r="G8" s="21"/>
    </row>
    <row r="9" spans="1:7">
      <c r="A9" s="10"/>
      <c r="B9" s="10"/>
      <c r="C9" s="10"/>
      <c r="D9" s="10">
        <v>60</v>
      </c>
      <c r="E9" s="21">
        <v>0</v>
      </c>
      <c r="F9" s="20">
        <v>0</v>
      </c>
      <c r="G9" s="21"/>
    </row>
    <row r="10" spans="1:7">
      <c r="A10" s="11" t="s">
        <v>7</v>
      </c>
      <c r="B10" s="11"/>
      <c r="C10" s="10"/>
      <c r="D10" s="10">
        <v>72</v>
      </c>
      <c r="E10" s="21">
        <v>10.1702</v>
      </c>
      <c r="F10" s="20">
        <v>9.0034</v>
      </c>
      <c r="G10" s="21"/>
    </row>
    <row r="11" spans="1:7">
      <c r="A11" s="12" t="s">
        <v>8</v>
      </c>
      <c r="B11" s="12" t="s">
        <v>9</v>
      </c>
      <c r="C11" s="10"/>
      <c r="D11" s="10">
        <v>84</v>
      </c>
      <c r="E11" s="21">
        <v>20.827</v>
      </c>
      <c r="F11" s="20">
        <v>18.0162</v>
      </c>
      <c r="G11" s="21"/>
    </row>
    <row r="12" spans="1:7">
      <c r="A12" s="4" t="s">
        <v>10</v>
      </c>
      <c r="B12" s="4" t="s">
        <v>11</v>
      </c>
      <c r="C12" s="10"/>
      <c r="D12" s="10">
        <v>96</v>
      </c>
      <c r="E12" s="21">
        <v>31.8608</v>
      </c>
      <c r="F12" s="20">
        <v>27.0238</v>
      </c>
      <c r="G12" s="21"/>
    </row>
    <row r="13" spans="1:7">
      <c r="A13" s="4" t="s">
        <v>12</v>
      </c>
      <c r="B13" s="4" t="s">
        <v>13</v>
      </c>
      <c r="C13" s="10"/>
      <c r="D13" s="10">
        <v>108</v>
      </c>
      <c r="E13" s="21">
        <v>43.0998</v>
      </c>
      <c r="F13" s="20">
        <v>36.0372</v>
      </c>
      <c r="G13" s="21"/>
    </row>
    <row r="14" spans="1:7">
      <c r="A14" s="4" t="s">
        <v>14</v>
      </c>
      <c r="B14" s="4" t="s">
        <v>15</v>
      </c>
      <c r="C14" s="10"/>
      <c r="D14" s="10">
        <v>120</v>
      </c>
      <c r="E14" s="21">
        <v>54.4398</v>
      </c>
      <c r="F14" s="20">
        <v>45.059</v>
      </c>
      <c r="G14" s="21"/>
    </row>
    <row r="15" spans="1:7">
      <c r="A15" s="14"/>
      <c r="B15" s="10"/>
      <c r="C15" s="10"/>
      <c r="D15" s="10">
        <v>108</v>
      </c>
      <c r="E15" s="21">
        <v>48.193</v>
      </c>
      <c r="F15" s="20">
        <v>35.9576</v>
      </c>
      <c r="G15" s="21"/>
    </row>
    <row r="16" spans="1:7">
      <c r="A16" s="14"/>
      <c r="B16" s="14"/>
      <c r="C16" s="10"/>
      <c r="D16" s="10">
        <v>96</v>
      </c>
      <c r="E16" s="21">
        <v>40.8748</v>
      </c>
      <c r="F16" s="20">
        <v>26.8804</v>
      </c>
      <c r="G16" s="21"/>
    </row>
    <row r="17" spans="1:7">
      <c r="A17" s="10"/>
      <c r="B17" s="10"/>
      <c r="C17" s="10"/>
      <c r="D17" s="10">
        <v>84</v>
      </c>
      <c r="E17" s="21">
        <v>32.6064</v>
      </c>
      <c r="F17" s="20">
        <v>17.8322</v>
      </c>
      <c r="G17" s="21"/>
    </row>
    <row r="18" spans="1:7">
      <c r="A18" s="22" t="s">
        <v>16</v>
      </c>
      <c r="B18" s="22"/>
      <c r="C18" s="10"/>
      <c r="D18" s="10">
        <v>72</v>
      </c>
      <c r="E18" s="21">
        <v>23.5704</v>
      </c>
      <c r="F18" s="20">
        <v>8.8014</v>
      </c>
      <c r="G18" s="21"/>
    </row>
    <row r="19" spans="1:7">
      <c r="A19" s="22"/>
      <c r="B19" s="22"/>
      <c r="C19" s="10"/>
      <c r="D19" s="10">
        <v>60</v>
      </c>
      <c r="E19" s="21">
        <v>13.9022</v>
      </c>
      <c r="F19" s="20">
        <v>-0.2012</v>
      </c>
      <c r="G19" s="21"/>
    </row>
    <row r="20" spans="1:7">
      <c r="A20" s="22"/>
      <c r="B20" s="22"/>
      <c r="C20" s="10"/>
      <c r="D20" s="10">
        <v>48</v>
      </c>
      <c r="E20" s="21">
        <v>3.8042</v>
      </c>
      <c r="F20" s="20">
        <v>-9.2024</v>
      </c>
      <c r="G20" s="21"/>
    </row>
    <row r="21" spans="1:7">
      <c r="A21" s="22"/>
      <c r="B21" s="22"/>
      <c r="C21" s="10"/>
      <c r="D21" s="10">
        <v>36</v>
      </c>
      <c r="E21" s="21">
        <v>-6.5702</v>
      </c>
      <c r="F21" s="20">
        <v>-18.1828</v>
      </c>
      <c r="G21" s="21"/>
    </row>
    <row r="22" spans="1:7">
      <c r="A22" s="22"/>
      <c r="B22" s="22"/>
      <c r="C22" s="10"/>
      <c r="D22" s="10">
        <v>24</v>
      </c>
      <c r="E22" s="21">
        <v>-17.0408</v>
      </c>
      <c r="F22" s="20">
        <v>-27.1568</v>
      </c>
      <c r="G22" s="21"/>
    </row>
    <row r="23" spans="1:7">
      <c r="A23" s="23"/>
      <c r="B23" s="23"/>
      <c r="C23" s="10"/>
      <c r="D23" s="10">
        <v>12</v>
      </c>
      <c r="E23" s="21">
        <v>-27.4682</v>
      </c>
      <c r="F23" s="20">
        <v>-36.1036</v>
      </c>
      <c r="G23" s="21"/>
    </row>
    <row r="24" spans="1:7">
      <c r="A24" s="22" t="s">
        <v>17</v>
      </c>
      <c r="B24" s="22"/>
      <c r="C24" s="10"/>
      <c r="D24" s="10">
        <v>0</v>
      </c>
      <c r="E24" s="21">
        <v>-37.597</v>
      </c>
      <c r="F24" s="20">
        <v>-45.0304</v>
      </c>
      <c r="G24" s="21"/>
    </row>
    <row r="25" spans="1:6">
      <c r="A25" s="22"/>
      <c r="B25" s="22"/>
      <c r="C25" s="10"/>
      <c r="D25" s="10"/>
      <c r="E25" s="20"/>
      <c r="F25" s="21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B32" sqref="B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389</v>
      </c>
      <c r="F4" s="19">
        <v>389</v>
      </c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243</v>
      </c>
      <c r="F5" s="19">
        <v>243</v>
      </c>
    </row>
    <row r="6" s="1" customFormat="1" spans="1:6">
      <c r="A6" s="9"/>
      <c r="B6" s="9"/>
      <c r="C6" s="10"/>
      <c r="D6" s="19">
        <v>100</v>
      </c>
      <c r="E6" s="19">
        <v>191</v>
      </c>
      <c r="F6" s="19">
        <v>191</v>
      </c>
    </row>
    <row r="7" s="1" customFormat="1" spans="1:6">
      <c r="A7" s="4"/>
      <c r="C7" s="10"/>
      <c r="D7" s="19">
        <v>200</v>
      </c>
      <c r="E7" s="19">
        <v>143</v>
      </c>
      <c r="F7" s="19">
        <v>143</v>
      </c>
    </row>
    <row r="8" s="1" customFormat="1" spans="1:6">
      <c r="A8" s="9"/>
      <c r="B8" s="9"/>
      <c r="C8" s="10"/>
      <c r="D8" s="19">
        <v>300</v>
      </c>
      <c r="E8" s="19">
        <v>120</v>
      </c>
      <c r="F8" s="19">
        <v>120</v>
      </c>
    </row>
    <row r="9" s="1" customFormat="1" spans="1:6">
      <c r="A9" s="10"/>
      <c r="B9" s="10"/>
      <c r="C9" s="10"/>
      <c r="D9" s="19">
        <v>500</v>
      </c>
      <c r="E9" s="19">
        <v>94</v>
      </c>
      <c r="F9" s="19">
        <v>94</v>
      </c>
    </row>
    <row r="10" s="1" customFormat="1" spans="1:6">
      <c r="A10" s="11" t="s">
        <v>7</v>
      </c>
      <c r="B10" s="11"/>
      <c r="C10" s="10"/>
      <c r="D10" s="19">
        <v>600</v>
      </c>
      <c r="E10" s="19">
        <v>86</v>
      </c>
      <c r="F10" s="19">
        <v>86</v>
      </c>
    </row>
    <row r="11" s="1" customFormat="1" spans="1:6">
      <c r="A11" s="12" t="s">
        <v>8</v>
      </c>
      <c r="B11" s="12" t="s">
        <v>9</v>
      </c>
      <c r="C11" s="10"/>
      <c r="D11" s="19">
        <v>700</v>
      </c>
      <c r="E11" s="19">
        <v>80</v>
      </c>
      <c r="F11" s="19">
        <v>80</v>
      </c>
    </row>
    <row r="12" s="1" customFormat="1" spans="1:6">
      <c r="A12" s="4" t="s">
        <v>10</v>
      </c>
      <c r="B12" s="4" t="s">
        <v>11</v>
      </c>
      <c r="C12" s="10"/>
      <c r="D12" s="19">
        <v>1000</v>
      </c>
      <c r="E12" s="19">
        <v>67</v>
      </c>
      <c r="F12" s="19">
        <v>67</v>
      </c>
    </row>
    <row r="13" s="1" customFormat="1" spans="1:6">
      <c r="A13" s="4"/>
      <c r="B13" s="4"/>
      <c r="C13" s="10"/>
      <c r="D13" s="19">
        <v>1200</v>
      </c>
      <c r="E13" s="19">
        <v>62</v>
      </c>
      <c r="F13" s="19">
        <v>62</v>
      </c>
    </row>
    <row r="14" s="1" customFormat="1" spans="1:6">
      <c r="A14" s="4"/>
      <c r="B14" s="4"/>
      <c r="C14" s="10"/>
      <c r="D14" s="19">
        <v>1500</v>
      </c>
      <c r="E14" s="19">
        <v>55</v>
      </c>
      <c r="F14" s="19">
        <v>55</v>
      </c>
    </row>
    <row r="15" s="1" customFormat="1" spans="1:6">
      <c r="A15" s="10"/>
      <c r="B15" s="10"/>
      <c r="C15" s="10"/>
      <c r="D15" s="10"/>
      <c r="E15" s="20"/>
      <c r="F15" s="21"/>
    </row>
    <row r="16" s="1" customFormat="1" spans="1:6">
      <c r="A16" s="14"/>
      <c r="B16" s="10"/>
      <c r="C16" s="10"/>
      <c r="D16" s="10"/>
      <c r="E16" s="20"/>
      <c r="F16" s="21"/>
    </row>
    <row r="17" s="1" customFormat="1" spans="1:6">
      <c r="A17" s="14"/>
      <c r="B17" s="14"/>
      <c r="C17" s="10"/>
      <c r="D17" s="10"/>
      <c r="E17" s="20"/>
      <c r="F17" s="21"/>
    </row>
    <row r="18" s="1" customFormat="1" spans="1:6">
      <c r="A18" s="10"/>
      <c r="B18" s="10"/>
      <c r="C18" s="10"/>
      <c r="D18" s="10"/>
      <c r="E18" s="20"/>
      <c r="F18" s="21"/>
    </row>
    <row r="19" s="1" customFormat="1" spans="1:6">
      <c r="A19" s="22" t="s">
        <v>16</v>
      </c>
      <c r="B19" s="22"/>
      <c r="C19" s="10"/>
      <c r="D19" s="10"/>
      <c r="E19" s="20"/>
      <c r="F19" s="21"/>
    </row>
    <row r="20" s="1" customFormat="1" spans="1:6">
      <c r="A20" s="22"/>
      <c r="B20" s="22"/>
      <c r="C20" s="10"/>
      <c r="D20" s="10"/>
      <c r="E20" s="20"/>
      <c r="F20" s="21"/>
    </row>
    <row r="21" s="1" customFormat="1" spans="1:6">
      <c r="A21" s="22"/>
      <c r="B21" s="22"/>
      <c r="C21" s="10"/>
      <c r="D21" s="10"/>
      <c r="E21" s="20"/>
      <c r="F21" s="21"/>
    </row>
    <row r="22" s="1" customFormat="1" spans="1:6">
      <c r="A22" s="22"/>
      <c r="B22" s="22"/>
      <c r="C22" s="10"/>
      <c r="D22" s="10"/>
      <c r="E22" s="20"/>
      <c r="F22" s="21"/>
    </row>
    <row r="23" s="1" customFormat="1" spans="1:6">
      <c r="A23" s="22"/>
      <c r="B23" s="22"/>
      <c r="C23" s="10"/>
      <c r="D23" s="10"/>
      <c r="E23" s="20"/>
      <c r="F23" s="21"/>
    </row>
    <row r="24" s="1" customFormat="1" spans="1:6">
      <c r="A24" s="23"/>
      <c r="B24" s="23"/>
      <c r="C24" s="10"/>
      <c r="D24" s="10"/>
      <c r="E24" s="20"/>
      <c r="F24" s="21"/>
    </row>
    <row r="25" s="1" customFormat="1" spans="1:6">
      <c r="A25" s="22" t="s">
        <v>17</v>
      </c>
      <c r="B25" s="22"/>
      <c r="C25" s="10"/>
      <c r="D25" s="10"/>
      <c r="E25" s="20"/>
      <c r="F25" s="21"/>
    </row>
    <row r="26" s="1" customFormat="1" spans="1:6">
      <c r="A26" s="22"/>
      <c r="B26" s="22"/>
      <c r="C26" s="10"/>
      <c r="D26" s="10"/>
      <c r="E26" s="20"/>
      <c r="F26" s="21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F3" sqref="F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8.9672</v>
      </c>
      <c r="G4" s="5">
        <f>F4-F13/10*1</f>
        <v>-0.0396400000000003</v>
      </c>
      <c r="H4" s="6">
        <f>G4/F13*100</f>
        <v>-0.0440109960874184</v>
      </c>
    </row>
    <row r="5" customHeight="1" spans="1:8">
      <c r="A5" s="7" t="s">
        <v>5</v>
      </c>
      <c r="B5" s="8" t="s">
        <v>6</v>
      </c>
      <c r="E5" s="5">
        <v>2</v>
      </c>
      <c r="F5" s="5">
        <v>17.9592</v>
      </c>
      <c r="G5" s="5">
        <f>F5-F13/10*2</f>
        <v>-0.0544800000000016</v>
      </c>
      <c r="H5" s="6">
        <f>G5/F13*100</f>
        <v>-0.0604873629375026</v>
      </c>
    </row>
    <row r="6" customHeight="1" spans="1:8">
      <c r="A6" s="9"/>
      <c r="B6" s="9"/>
      <c r="E6" s="5">
        <v>3</v>
      </c>
      <c r="F6" s="5">
        <v>26.9764</v>
      </c>
      <c r="G6" s="5">
        <f>F6-F13/10*3</f>
        <v>-0.0441199999999995</v>
      </c>
      <c r="H6" s="6">
        <f>G6/F13*100</f>
        <v>-0.0489849936270651</v>
      </c>
    </row>
    <row r="7" customHeight="1" spans="1:8">
      <c r="A7" s="4"/>
      <c r="E7" s="5">
        <v>4</v>
      </c>
      <c r="F7" s="5">
        <v>35.9922</v>
      </c>
      <c r="G7" s="5">
        <f>F7-F13/10*4</f>
        <v>-0.0351600000000047</v>
      </c>
      <c r="H7" s="6">
        <f>G7/F13*100</f>
        <v>-0.0390369985477756</v>
      </c>
    </row>
    <row r="8" customHeight="1" spans="1:8">
      <c r="A8" s="9"/>
      <c r="B8" s="9"/>
      <c r="E8" s="5">
        <v>5</v>
      </c>
      <c r="F8" s="5">
        <v>45.0094</v>
      </c>
      <c r="G8" s="5">
        <f>F8-F13/10*5</f>
        <v>-0.024799999999999</v>
      </c>
      <c r="H8" s="6">
        <f>G8/F13*100</f>
        <v>-0.0275346292373341</v>
      </c>
    </row>
    <row r="9" customHeight="1" spans="1:8">
      <c r="A9" s="10"/>
      <c r="B9" s="10"/>
      <c r="E9" s="5">
        <v>6</v>
      </c>
      <c r="F9" s="5">
        <v>54.0128</v>
      </c>
      <c r="G9" s="5">
        <f>F9-F13/10*6</f>
        <v>-0.0282400000000038</v>
      </c>
      <c r="H9" s="6">
        <f>G9/F13*100</f>
        <v>-0.0313539487767117</v>
      </c>
    </row>
    <row r="10" customHeight="1" spans="1:8">
      <c r="A10" s="11" t="s">
        <v>7</v>
      </c>
      <c r="B10" s="11"/>
      <c r="E10" s="5">
        <v>7</v>
      </c>
      <c r="F10" s="5">
        <v>63.0256</v>
      </c>
      <c r="G10" s="5">
        <f>F10-F13/10*7</f>
        <v>-0.0222800000000092</v>
      </c>
      <c r="H10" s="6">
        <f>G10/F13*100</f>
        <v>-0.0247367556212936</v>
      </c>
    </row>
    <row r="11" customHeight="1" spans="1:8">
      <c r="A11" s="12" t="s">
        <v>8</v>
      </c>
      <c r="B11" s="12" t="s">
        <v>9</v>
      </c>
      <c r="E11" s="5">
        <v>8</v>
      </c>
      <c r="F11" s="5">
        <v>72.0332</v>
      </c>
      <c r="G11" s="5">
        <f>F11-F13/10*8</f>
        <v>-0.0215200000000095</v>
      </c>
      <c r="H11" s="6">
        <f>G11/F13*100</f>
        <v>-0.0238929524672466</v>
      </c>
    </row>
    <row r="12" customHeight="1" spans="1:8">
      <c r="A12" s="4" t="s">
        <v>10</v>
      </c>
      <c r="B12" s="4" t="s">
        <v>11</v>
      </c>
      <c r="E12" s="5">
        <v>9</v>
      </c>
      <c r="F12" s="5">
        <v>81.0466</v>
      </c>
      <c r="G12" s="5">
        <f>F12-F13/10*9</f>
        <v>-0.0149600000000021</v>
      </c>
      <c r="H12" s="6">
        <f>G12/F13*100</f>
        <v>-0.01660959892704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90.0684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2020-09-17T03:34:37Z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