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16605" windowHeight="9450" tabRatio="72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<sst xmlns="http://schemas.openxmlformats.org/spreadsheetml/2006/main" count="54" uniqueCount="29">
  <si>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</si>
  <si>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</si>
  <si>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</si>
  <si>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</si>
  <si>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</si>
  <si>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</si>
  <si>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</si>
  <si>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</si>
  <si>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</si>
  <si>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</si>
  <si>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</si>
  <si>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</si>
  <si>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</si>
  <si>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</si>
  <si>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</si>
  <si>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</si>
  <si>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</si>
  <si>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</si>
  <si>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</si>
  <si>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</si>
  <si>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</si>
  <si>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</si>
  <si>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</si>
  <si>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</si>
  <si>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</si>
  <si>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</si>
  <si>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</si>
  <si>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P13.XYZ40S</t>
    <phoneticPr fontId="11" type="noConversion"/>
  </si>
  <si>
    <t>Z谐振频率Resonant frequency (Hz)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</si>
</sst>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4.0693900000000003</c:v>
                </c:pt>
                <c:pt idx="2">
                  <c:v>8.7132500000000004</c:v>
                </c:pt>
                <c:pt idx="3">
                  <c:v>13.728719999999999</c:v>
                </c:pt>
                <c:pt idx="4">
                  <c:v>18.75517</c:v>
                </c:pt>
                <c:pt idx="5">
                  <c:v>23.601790000000001</c:v>
                </c:pt>
                <c:pt idx="6">
                  <c:v>28.179040000000001</c:v>
                </c:pt>
                <c:pt idx="7">
                  <c:v>32.3947</c:v>
                </c:pt>
                <c:pt idx="8">
                  <c:v>36.289790000000004</c:v>
                </c:pt>
                <c:pt idx="9">
                  <c:v>39.834420000000001</c:v>
                </c:pt>
                <c:pt idx="10">
                  <c:v>43.109909999999999</c:v>
                </c:pt>
                <c:pt idx="11">
                  <c:v>40.695270000000001</c:v>
                </c:pt>
                <c:pt idx="12">
                  <c:v>37.848820000000003</c:v>
                </c:pt>
                <c:pt idx="13">
                  <c:v>34.609670000000001</c:v>
                </c:pt>
                <c:pt idx="14">
                  <c:v>31.03041</c:v>
                </c:pt>
                <c:pt idx="15">
                  <c:v>27.064430000000002</c:v>
                </c:pt>
                <c:pt idx="16">
                  <c:v>22.714870000000001</c:v>
                </c:pt>
                <c:pt idx="17">
                  <c:v>17.94173</c:v>
                </c:pt>
                <c:pt idx="18">
                  <c:v>12.64766</c:v>
                </c:pt>
                <c:pt idx="19">
                  <c:v>6.9151499999999997</c:v>
                </c:pt>
                <c:pt idx="20">
                  <c:v>0.63973999999999998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7D-4A77-B77B-573FAE7449E5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3.9376799999999998</c:v>
                </c:pt>
                <c:pt idx="2">
                  <c:v>7.9514699999999996</c:v>
                </c:pt>
                <c:pt idx="3">
                  <c:v>11.978719999999999</c:v>
                </c:pt>
                <c:pt idx="4">
                  <c:v>15.98807</c:v>
                </c:pt>
                <c:pt idx="5">
                  <c:v>19.99953</c:v>
                </c:pt>
                <c:pt idx="6">
                  <c:v>24.013549999999999</c:v>
                </c:pt>
                <c:pt idx="7">
                  <c:v>28.032050000000002</c:v>
                </c:pt>
                <c:pt idx="8">
                  <c:v>32.051969999999997</c:v>
                </c:pt>
                <c:pt idx="9">
                  <c:v>36.067599999999999</c:v>
                </c:pt>
                <c:pt idx="10">
                  <c:v>40.148600000000002</c:v>
                </c:pt>
                <c:pt idx="11">
                  <c:v>36.042090000000002</c:v>
                </c:pt>
                <c:pt idx="12">
                  <c:v>32.000070000000001</c:v>
                </c:pt>
                <c:pt idx="13">
                  <c:v>27.96463</c:v>
                </c:pt>
                <c:pt idx="14">
                  <c:v>23.917310000000001</c:v>
                </c:pt>
                <c:pt idx="15">
                  <c:v>19.899629999999998</c:v>
                </c:pt>
                <c:pt idx="16">
                  <c:v>15.85525</c:v>
                </c:pt>
                <c:pt idx="17">
                  <c:v>11.85047</c:v>
                </c:pt>
                <c:pt idx="18">
                  <c:v>7.827</c:v>
                </c:pt>
                <c:pt idx="19">
                  <c:v>3.84693</c:v>
                </c:pt>
                <c:pt idx="20">
                  <c:v>-4.8300000000000001E-3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7D-4A77-B77B-573FAE74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358</c:v>
                </c:pt>
                <c:pt idx="2">
                  <c:v>309</c:v>
                </c:pt>
                <c:pt idx="3">
                  <c:v>275</c:v>
                </c:pt>
                <c:pt idx="4">
                  <c:v>250</c:v>
                </c:pt>
                <c:pt idx="5">
                  <c:v>230</c:v>
                </c:pt>
                <c:pt idx="6">
                  <c:v>214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1-419C-9AD4-2816E72FAB9C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397</c:v>
                </c:pt>
                <c:pt idx="2">
                  <c:v>332</c:v>
                </c:pt>
                <c:pt idx="3">
                  <c:v>291</c:v>
                </c:pt>
                <c:pt idx="4">
                  <c:v>262</c:v>
                </c:pt>
                <c:pt idx="5">
                  <c:v>240</c:v>
                </c:pt>
                <c:pt idx="6">
                  <c:v>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1-419C-9AD4-2816E72FAB9C}"/>
            </c:ext>
          </c:extLst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587</c:v>
                </c:pt>
                <c:pt idx="2">
                  <c:v>456</c:v>
                </c:pt>
                <c:pt idx="3">
                  <c:v>385</c:v>
                </c:pt>
                <c:pt idx="4">
                  <c:v>340</c:v>
                </c:pt>
                <c:pt idx="5">
                  <c:v>307</c:v>
                </c:pt>
                <c:pt idx="6">
                  <c:v>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11-419C-9AD4-2816E72FA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-0.19223584384013562</c:v>
                </c:pt>
                <c:pt idx="2">
                  <c:v>-0.19490094299677072</c:v>
                </c:pt>
                <c:pt idx="3">
                  <c:v>-0.164040589211087</c:v>
                </c:pt>
                <c:pt idx="4">
                  <c:v>-0.17776460449430792</c:v>
                </c:pt>
                <c:pt idx="5">
                  <c:v>-0.18623314387052323</c:v>
                </c:pt>
                <c:pt idx="6">
                  <c:v>-0.18832537124583326</c:v>
                </c:pt>
                <c:pt idx="7">
                  <c:v>-0.1792590526195281</c:v>
                </c:pt>
                <c:pt idx="8">
                  <c:v>-0.16665587343022453</c:v>
                </c:pt>
                <c:pt idx="9">
                  <c:v>-0.16473799833619179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E7-4F34-A447-455D7BD6C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214630</xdr:colOff>
      <xdr:row>4</xdr:row>
      <xdr:rowOff>158115</xdr:rowOff>
    </xdr:from>
    <xdr:to>
      <xdr:col>7</xdr:col>
      <xdr:colOff>731520</xdr:colOff>
      <xdr:row>26</xdr:row>
      <xdr:rowOff>83185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201555</xdr:colOff>
      <xdr:row>3</xdr:row>
      <xdr:rowOff>156884</xdr:rowOff>
    </xdr:from>
    <xdr:to>
      <xdr:col>6</xdr:col>
      <xdr:colOff>1034675</xdr:colOff>
      <xdr:row>23</xdr:row>
      <xdr:rowOff>118784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293818</xdr:colOff>
      <xdr:row>4</xdr:row>
      <xdr:rowOff>12813</xdr:rowOff>
    </xdr:from>
    <xdr:to>
      <xdr:col>8</xdr:col>
      <xdr:colOff>480508</xdr:colOff>
      <xdr:row>26</xdr:row>
      <xdr:rowOff>71868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0" width="10.375" style="1"/>
    <col min="11" max="16384" width="9" style="1"/>
  </cols>
  <sheetData>
    <row r="1" spans="1:9" ht="22.5" x14ac:dyDescent="0.15">
      <c r="A1" s="24"/>
      <c r="B1" s="24"/>
      <c r="C1" s="10"/>
      <c r="D1" s="3" t="s">
        <v>0</v>
      </c>
      <c r="E1" s="3"/>
      <c r="F1" s="10"/>
    </row>
    <row r="2" spans="1:9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9" x14ac:dyDescent="0.15">
      <c r="A3" s="24"/>
      <c r="B3" s="24"/>
      <c r="C3" s="10"/>
      <c r="D3" s="25"/>
      <c r="E3" s="2" t="s">
        <v>4</v>
      </c>
      <c r="F3" s="2" t="s">
        <v>4</v>
      </c>
    </row>
    <row r="4" spans="1:9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9" ht="17.25" x14ac:dyDescent="0.35">
      <c r="A5" s="7" t="s">
        <v>5</v>
      </c>
      <c r="B5" s="8" t="s">
        <v>6</v>
      </c>
      <c r="C5" s="10"/>
      <c r="D5" s="10">
        <v>15</v>
      </c>
      <c r="E5" s="16">
        <v>4.0693900000000003</v>
      </c>
      <c r="F5" s="17">
        <v>3.9376799999999998</v>
      </c>
      <c r="G5" s="16"/>
    </row>
    <row r="6" spans="1:9" ht="17.25" x14ac:dyDescent="0.35">
      <c r="A6" s="9"/>
      <c r="B6" s="9"/>
      <c r="C6" s="10"/>
      <c r="D6" s="10">
        <v>30</v>
      </c>
      <c r="E6" s="16">
        <v>8.7132500000000004</v>
      </c>
      <c r="F6" s="17">
        <v>7.9514699999999996</v>
      </c>
      <c r="G6" s="16"/>
    </row>
    <row r="7" spans="1:9" ht="17.25" x14ac:dyDescent="0.35">
      <c r="A7" s="4"/>
      <c r="C7" s="10"/>
      <c r="D7" s="10">
        <v>45</v>
      </c>
      <c r="E7" s="16">
        <v>13.728719999999999</v>
      </c>
      <c r="F7" s="17">
        <v>11.978719999999999</v>
      </c>
      <c r="G7" s="16"/>
    </row>
    <row r="8" spans="1:9" ht="17.25" x14ac:dyDescent="0.35">
      <c r="A8" s="9"/>
      <c r="B8" s="9"/>
      <c r="C8" s="10"/>
      <c r="D8" s="10">
        <v>60</v>
      </c>
      <c r="E8" s="16">
        <v>18.75517</v>
      </c>
      <c r="F8" s="17">
        <v>15.98807</v>
      </c>
      <c r="G8" s="16"/>
    </row>
    <row r="9" spans="1:9" ht="17.25" x14ac:dyDescent="0.35">
      <c r="A9" s="10"/>
      <c r="B9" s="10"/>
      <c r="C9" s="10"/>
      <c r="D9" s="10">
        <v>75</v>
      </c>
      <c r="E9" s="16">
        <v>23.601790000000001</v>
      </c>
      <c r="F9" s="17">
        <v>19.99953</v>
      </c>
      <c r="G9" s="16"/>
    </row>
    <row r="10" spans="1:9" ht="17.25" x14ac:dyDescent="0.35">
      <c r="A10" s="23" t="s">
        <v>7</v>
      </c>
      <c r="B10" s="23"/>
      <c r="C10" s="10"/>
      <c r="D10" s="10">
        <v>90</v>
      </c>
      <c r="E10" s="16">
        <v>28.179040000000001</v>
      </c>
      <c r="F10" s="17">
        <v>24.013549999999999</v>
      </c>
      <c r="G10" s="16"/>
    </row>
    <row r="11" spans="1:9" ht="17.25" x14ac:dyDescent="0.35">
      <c r="A11" s="11" t="s">
        <v>8</v>
      </c>
      <c r="B11" s="11" t="s">
        <v>27</v>
      </c>
      <c r="C11" s="10"/>
      <c r="D11" s="10">
        <v>105</v>
      </c>
      <c r="E11" s="16">
        <v>32.3947</v>
      </c>
      <c r="F11" s="17">
        <v>28.032050000000002</v>
      </c>
      <c r="G11" s="16"/>
    </row>
    <row r="12" spans="1:9" ht="17.25" x14ac:dyDescent="0.35">
      <c r="A12" s="4" t="s">
        <v>9</v>
      </c>
      <c r="B12" s="4" t="s">
        <v>10</v>
      </c>
      <c r="C12" s="10"/>
      <c r="D12" s="10">
        <v>120</v>
      </c>
      <c r="E12" s="16">
        <v>36.289790000000004</v>
      </c>
      <c r="F12" s="17">
        <v>32.051969999999997</v>
      </c>
      <c r="G12" s="16"/>
    </row>
    <row r="13" spans="1:9" ht="17.25" x14ac:dyDescent="0.35">
      <c r="A13" s="4" t="s">
        <v>11</v>
      </c>
      <c r="B13" s="4" t="s">
        <v>12</v>
      </c>
      <c r="C13" s="10"/>
      <c r="D13" s="10">
        <v>135</v>
      </c>
      <c r="E13" s="16">
        <v>39.834420000000001</v>
      </c>
      <c r="F13" s="17">
        <v>36.067599999999999</v>
      </c>
      <c r="G13" s="16"/>
    </row>
    <row r="14" spans="1:9" ht="17.25" x14ac:dyDescent="0.35">
      <c r="A14" s="4" t="s">
        <v>13</v>
      </c>
      <c r="B14" s="4" t="s">
        <v>14</v>
      </c>
      <c r="C14" s="10"/>
      <c r="D14" s="10">
        <v>150</v>
      </c>
      <c r="E14" s="16">
        <v>43.109909999999999</v>
      </c>
      <c r="F14" s="17">
        <v>40.148600000000002</v>
      </c>
      <c r="G14" s="16"/>
    </row>
    <row r="15" spans="1:9" ht="17.25" x14ac:dyDescent="0.35">
      <c r="A15" s="13"/>
      <c r="B15" s="10"/>
      <c r="C15" s="10"/>
      <c r="D15" s="10">
        <v>135</v>
      </c>
      <c r="E15" s="16">
        <v>40.695270000000001</v>
      </c>
      <c r="F15" s="17">
        <v>36.042090000000002</v>
      </c>
      <c r="G15" s="16"/>
      <c r="I15" s="10"/>
    </row>
    <row r="16" spans="1:9" ht="17.25" x14ac:dyDescent="0.35">
      <c r="A16" s="13"/>
      <c r="B16" s="13"/>
      <c r="C16" s="10"/>
      <c r="D16" s="10">
        <v>120</v>
      </c>
      <c r="E16" s="16">
        <v>37.848820000000003</v>
      </c>
      <c r="F16" s="17">
        <v>32.000070000000001</v>
      </c>
      <c r="G16" s="16"/>
      <c r="I16" s="10"/>
    </row>
    <row r="17" spans="1:9" ht="17.25" x14ac:dyDescent="0.35">
      <c r="A17" s="10"/>
      <c r="B17" s="10"/>
      <c r="C17" s="10"/>
      <c r="D17" s="10">
        <v>105</v>
      </c>
      <c r="E17" s="16">
        <v>34.609670000000001</v>
      </c>
      <c r="F17" s="17">
        <v>27.96463</v>
      </c>
      <c r="G17" s="16"/>
      <c r="I17" s="10"/>
    </row>
    <row r="18" spans="1:9" ht="17.25" x14ac:dyDescent="0.35">
      <c r="A18" s="27" t="s">
        <v>15</v>
      </c>
      <c r="B18" s="27"/>
      <c r="C18" s="10"/>
      <c r="D18" s="10">
        <v>90</v>
      </c>
      <c r="E18" s="16">
        <v>31.03041</v>
      </c>
      <c r="F18" s="17">
        <v>23.917310000000001</v>
      </c>
      <c r="G18" s="16"/>
      <c r="I18" s="10"/>
    </row>
    <row r="19" spans="1:9" ht="17.25" x14ac:dyDescent="0.35">
      <c r="A19" s="27"/>
      <c r="B19" s="27"/>
      <c r="C19" s="10"/>
      <c r="D19" s="10">
        <v>75</v>
      </c>
      <c r="E19" s="16">
        <v>27.064430000000002</v>
      </c>
      <c r="F19" s="17">
        <v>19.899629999999998</v>
      </c>
      <c r="G19" s="16"/>
      <c r="I19" s="10"/>
    </row>
    <row r="20" spans="1:9" ht="17.25" x14ac:dyDescent="0.35">
      <c r="A20" s="27"/>
      <c r="B20" s="27"/>
      <c r="C20" s="10"/>
      <c r="D20" s="10">
        <v>60</v>
      </c>
      <c r="E20" s="16">
        <v>22.714870000000001</v>
      </c>
      <c r="F20" s="17">
        <v>15.85525</v>
      </c>
      <c r="G20" s="16"/>
      <c r="I20" s="10"/>
    </row>
    <row r="21" spans="1:9" ht="17.25" x14ac:dyDescent="0.35">
      <c r="A21" s="27"/>
      <c r="B21" s="27"/>
      <c r="C21" s="10"/>
      <c r="D21" s="10">
        <v>45</v>
      </c>
      <c r="E21" s="16">
        <v>17.94173</v>
      </c>
      <c r="F21" s="17">
        <v>11.85047</v>
      </c>
      <c r="G21" s="16"/>
      <c r="I21" s="10"/>
    </row>
    <row r="22" spans="1:9" ht="17.25" x14ac:dyDescent="0.35">
      <c r="A22" s="27"/>
      <c r="B22" s="27"/>
      <c r="C22" s="10"/>
      <c r="D22" s="10">
        <v>30</v>
      </c>
      <c r="E22" s="16">
        <v>12.64766</v>
      </c>
      <c r="F22" s="17">
        <v>7.827</v>
      </c>
      <c r="G22" s="16"/>
      <c r="I22" s="10"/>
    </row>
    <row r="23" spans="1:9" ht="17.25" x14ac:dyDescent="0.35">
      <c r="A23" s="18"/>
      <c r="B23" s="18"/>
      <c r="C23" s="10"/>
      <c r="D23" s="10">
        <v>15</v>
      </c>
      <c r="E23" s="16">
        <v>6.9151499999999997</v>
      </c>
      <c r="F23" s="17">
        <v>3.84693</v>
      </c>
      <c r="G23" s="16"/>
      <c r="I23" s="10"/>
    </row>
    <row r="24" spans="1:9" ht="17.25" x14ac:dyDescent="0.35">
      <c r="A24" s="27" t="s">
        <v>16</v>
      </c>
      <c r="B24" s="27"/>
      <c r="C24" s="10"/>
      <c r="D24" s="10">
        <v>0</v>
      </c>
      <c r="E24" s="16">
        <v>0.63973999999999998</v>
      </c>
      <c r="F24" s="17">
        <v>-4.8300000000000001E-3</v>
      </c>
      <c r="G24" s="16"/>
      <c r="I24" s="10"/>
    </row>
    <row r="25" spans="1:9" ht="17.25" x14ac:dyDescent="0.35">
      <c r="A25" s="27"/>
      <c r="B25" s="27"/>
      <c r="C25" s="10"/>
      <c r="D25" s="10"/>
      <c r="E25" s="17"/>
      <c r="F25" s="16"/>
    </row>
    <row r="26" spans="1:9" x14ac:dyDescent="0.15">
      <c r="A26" s="26" t="s">
        <v>17</v>
      </c>
      <c r="B26" s="26"/>
      <c r="C26" s="10"/>
      <c r="D26" s="10"/>
      <c r="E26" s="9"/>
      <c r="F26" s="19"/>
    </row>
    <row r="27" spans="1:9" x14ac:dyDescent="0.15">
      <c r="A27" s="26"/>
      <c r="B27" s="26"/>
      <c r="C27" s="10"/>
      <c r="D27" s="10"/>
      <c r="E27" s="10"/>
      <c r="F27" s="20"/>
    </row>
    <row r="28" spans="1:9" x14ac:dyDescent="0.15">
      <c r="A28" s="26"/>
      <c r="B28" s="26"/>
      <c r="C28" s="10"/>
      <c r="D28" s="10"/>
      <c r="E28" s="10"/>
      <c r="F28" s="21"/>
    </row>
    <row r="29" spans="1:9" x14ac:dyDescent="0.15">
      <c r="A29" s="10"/>
      <c r="B29" s="10"/>
      <c r="C29" s="10"/>
      <c r="D29" s="10"/>
      <c r="E29" s="10"/>
      <c r="F29" s="10"/>
    </row>
    <row r="30" spans="1:9" x14ac:dyDescent="0.15">
      <c r="A30" s="10"/>
      <c r="B30" s="10"/>
      <c r="C30" s="10"/>
      <c r="D30" s="10"/>
      <c r="E30" s="10"/>
      <c r="F30" s="10"/>
    </row>
  </sheetData>
  <sortState ref="I15:I24">
    <sortCondition descending="1" ref="I15"/>
  </sortState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2" sqref="G2:G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2.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18</v>
      </c>
      <c r="E1" s="3"/>
      <c r="F1" s="10"/>
    </row>
    <row r="2" spans="1:7" x14ac:dyDescent="0.15">
      <c r="A2" s="24"/>
      <c r="B2" s="24"/>
      <c r="C2" s="10"/>
      <c r="D2" s="29" t="s">
        <v>19</v>
      </c>
      <c r="E2" s="24" t="s">
        <v>20</v>
      </c>
      <c r="F2" s="24" t="s">
        <v>21</v>
      </c>
      <c r="G2" s="24" t="s">
        <v>28</v>
      </c>
    </row>
    <row r="3" spans="1:7" x14ac:dyDescent="0.15">
      <c r="A3" s="24"/>
      <c r="B3" s="24"/>
      <c r="C3" s="10"/>
      <c r="D3" s="29"/>
      <c r="E3" s="28"/>
      <c r="F3" s="28"/>
      <c r="G3" s="28"/>
    </row>
    <row r="4" spans="1:7" x14ac:dyDescent="0.15">
      <c r="A4" s="24"/>
      <c r="B4" s="24"/>
      <c r="C4" s="10"/>
      <c r="D4" s="15">
        <v>0</v>
      </c>
      <c r="E4" s="15">
        <v>358</v>
      </c>
      <c r="F4" s="15">
        <v>397</v>
      </c>
      <c r="G4" s="1">
        <v>587</v>
      </c>
    </row>
    <row r="5" spans="1:7" x14ac:dyDescent="0.15">
      <c r="A5" s="7" t="s">
        <v>5</v>
      </c>
      <c r="B5" s="8" t="s">
        <v>6</v>
      </c>
      <c r="C5" s="10"/>
      <c r="D5" s="15">
        <v>10</v>
      </c>
      <c r="E5" s="15">
        <v>309</v>
      </c>
      <c r="F5" s="15">
        <v>332</v>
      </c>
      <c r="G5" s="1">
        <v>456</v>
      </c>
    </row>
    <row r="6" spans="1:7" x14ac:dyDescent="0.15">
      <c r="A6" s="9"/>
      <c r="B6" s="9"/>
      <c r="C6" s="10"/>
      <c r="D6" s="15">
        <v>20</v>
      </c>
      <c r="E6" s="15">
        <v>275</v>
      </c>
      <c r="F6" s="15">
        <v>291</v>
      </c>
      <c r="G6" s="1">
        <v>385</v>
      </c>
    </row>
    <row r="7" spans="1:7" x14ac:dyDescent="0.15">
      <c r="A7" s="4"/>
      <c r="C7" s="10"/>
      <c r="D7" s="15">
        <v>30</v>
      </c>
      <c r="E7" s="15">
        <v>250</v>
      </c>
      <c r="F7" s="15">
        <v>262</v>
      </c>
      <c r="G7" s="1">
        <v>340</v>
      </c>
    </row>
    <row r="8" spans="1:7" x14ac:dyDescent="0.15">
      <c r="A8" s="9"/>
      <c r="B8" s="9"/>
      <c r="C8" s="10"/>
      <c r="D8" s="15">
        <v>40</v>
      </c>
      <c r="E8" s="15">
        <v>230</v>
      </c>
      <c r="F8" s="15">
        <v>240</v>
      </c>
      <c r="G8" s="1">
        <v>307</v>
      </c>
    </row>
    <row r="9" spans="1:7" x14ac:dyDescent="0.15">
      <c r="A9" s="10"/>
      <c r="B9" s="10"/>
      <c r="C9" s="10"/>
      <c r="D9" s="15">
        <v>50</v>
      </c>
      <c r="E9" s="15">
        <v>214</v>
      </c>
      <c r="F9" s="15">
        <v>223</v>
      </c>
      <c r="G9" s="1">
        <v>283</v>
      </c>
    </row>
    <row r="10" spans="1:7" x14ac:dyDescent="0.35">
      <c r="A10" s="23" t="s">
        <v>7</v>
      </c>
      <c r="B10" s="23"/>
      <c r="C10" s="10"/>
      <c r="D10" s="15"/>
      <c r="E10" s="15"/>
      <c r="F10" s="16"/>
    </row>
    <row r="11" spans="1:7" ht="17.25" x14ac:dyDescent="0.35">
      <c r="A11" s="11" t="s">
        <v>8</v>
      </c>
      <c r="B11" s="11" t="s">
        <v>27</v>
      </c>
      <c r="C11" s="10"/>
      <c r="D11" s="10"/>
      <c r="E11" s="17"/>
      <c r="F11" s="16"/>
    </row>
    <row r="12" spans="1:7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7" ht="17.25" x14ac:dyDescent="0.35">
      <c r="A13" s="4"/>
      <c r="B13" s="4"/>
      <c r="C13" s="10"/>
      <c r="D13" s="10"/>
      <c r="E13" s="17"/>
      <c r="F13" s="16"/>
    </row>
    <row r="14" spans="1:7" ht="17.25" x14ac:dyDescent="0.35">
      <c r="A14" s="4"/>
      <c r="B14" s="4"/>
      <c r="C14" s="10"/>
      <c r="D14" s="10"/>
      <c r="E14" s="17"/>
      <c r="F14" s="16"/>
    </row>
    <row r="15" spans="1:7" ht="17.25" x14ac:dyDescent="0.35">
      <c r="A15" s="10"/>
      <c r="B15" s="10"/>
      <c r="C15" s="10"/>
      <c r="D15" s="10"/>
      <c r="E15" s="17"/>
      <c r="F15" s="16"/>
    </row>
    <row r="16" spans="1:7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A19:B23"/>
    <mergeCell ref="A25:B26"/>
    <mergeCell ref="A27:B29"/>
    <mergeCell ref="G2:G3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22</v>
      </c>
    </row>
    <row r="2" spans="1:8" ht="16.5" customHeight="1" x14ac:dyDescent="0.15">
      <c r="A2" s="24"/>
      <c r="B2" s="24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3.9376799999999998</v>
      </c>
      <c r="G4" s="5">
        <f>F4-F13/10*1</f>
        <v>-7.7180000000000692E-2</v>
      </c>
      <c r="H4" s="6">
        <f>G4/F13*100</f>
        <v>-0.19223584384013562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7.9514699999999996</v>
      </c>
      <c r="G5" s="5">
        <f>F5-F13/10*2</f>
        <v>-7.8250000000001485E-2</v>
      </c>
      <c r="H5" s="6">
        <f>G5/F13*100</f>
        <v>-0.19490094299677072</v>
      </c>
    </row>
    <row r="6" spans="1:8" ht="16.5" customHeight="1" x14ac:dyDescent="0.15">
      <c r="A6" s="9"/>
      <c r="B6" s="9"/>
      <c r="E6" s="5">
        <v>3</v>
      </c>
      <c r="F6" s="5">
        <v>11.978719999999999</v>
      </c>
      <c r="G6" s="5">
        <f>F6-F13/10*3</f>
        <v>-6.5860000000002472E-2</v>
      </c>
      <c r="H6" s="6">
        <f>G6/F13*100</f>
        <v>-0.164040589211087</v>
      </c>
    </row>
    <row r="7" spans="1:8" ht="16.5" customHeight="1" x14ac:dyDescent="0.15">
      <c r="A7" s="4"/>
      <c r="E7" s="5">
        <v>4</v>
      </c>
      <c r="F7" s="5">
        <v>15.98807</v>
      </c>
      <c r="G7" s="5">
        <f>F7-F13/10*4</f>
        <v>-7.137000000000171E-2</v>
      </c>
      <c r="H7" s="6">
        <f>G7/F13*100</f>
        <v>-0.17776460449430792</v>
      </c>
    </row>
    <row r="8" spans="1:8" ht="16.5" customHeight="1" x14ac:dyDescent="0.15">
      <c r="A8" s="9"/>
      <c r="B8" s="9"/>
      <c r="E8" s="5">
        <v>5</v>
      </c>
      <c r="F8" s="5">
        <v>19.99953</v>
      </c>
      <c r="G8" s="5">
        <f>F8-F13/10*5</f>
        <v>-7.4770000000000891E-2</v>
      </c>
      <c r="H8" s="6">
        <f>G8/F13*100</f>
        <v>-0.18623314387052323</v>
      </c>
    </row>
    <row r="9" spans="1:8" ht="16.5" customHeight="1" x14ac:dyDescent="0.15">
      <c r="A9" s="10"/>
      <c r="B9" s="10"/>
      <c r="E9" s="5">
        <v>6</v>
      </c>
      <c r="F9" s="5">
        <v>24.013549999999999</v>
      </c>
      <c r="G9" s="5">
        <f>F9-F13/10*6</f>
        <v>-7.5610000000004618E-2</v>
      </c>
      <c r="H9" s="6">
        <f>G9/F13*100</f>
        <v>-0.18832537124583326</v>
      </c>
    </row>
    <row r="10" spans="1:8" ht="16.5" customHeight="1" x14ac:dyDescent="0.15">
      <c r="A10" s="23" t="s">
        <v>7</v>
      </c>
      <c r="B10" s="23"/>
      <c r="E10" s="5">
        <v>7</v>
      </c>
      <c r="F10" s="5">
        <v>28.032050000000002</v>
      </c>
      <c r="G10" s="5">
        <f>F10-F13/10*7</f>
        <v>-7.1970000000003864E-2</v>
      </c>
      <c r="H10" s="6">
        <f>G10/F13*100</f>
        <v>-0.1792590526195281</v>
      </c>
    </row>
    <row r="11" spans="1:8" ht="16.5" customHeight="1" x14ac:dyDescent="0.3">
      <c r="A11" s="11" t="s">
        <v>8</v>
      </c>
      <c r="B11" s="11" t="s">
        <v>27</v>
      </c>
      <c r="E11" s="5">
        <v>8</v>
      </c>
      <c r="F11" s="5">
        <v>32.051969999999997</v>
      </c>
      <c r="G11" s="5">
        <f>F11-F13/10*8</f>
        <v>-6.691000000000713E-2</v>
      </c>
      <c r="H11" s="6">
        <f>G11/F13*100</f>
        <v>-0.16665587343022453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36.067599999999999</v>
      </c>
      <c r="G12" s="5">
        <f>F12-F13/10*9</f>
        <v>-6.6140000000004306E-2</v>
      </c>
      <c r="H12" s="6">
        <f>G12/F13*100</f>
        <v>-0.16473799833619179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40.148600000000002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2020-11-16T06:06:54Z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