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位移电压曲线" sheetId="1" r:id="rId1"/>
    <sheet name="线性度" sheetId="2" r:id="rId2"/>
  </sheets>
  <definedNames>
    <definedName name="_xlnm._FilterDatabase" localSheetId="0" hidden="1">位移电压曲线!$F$3:$F$13</definedName>
  </definedNames>
  <calcPr calcId="144525" concurrentCalc="0"/>
</workbook>
</file>

<file path=xl/sharedStrings.xml><?xml version="1.0" encoding="utf-8"?>
<sst xmlns="http://schemas.openxmlformats.org/spreadsheetml/2006/main" count="23">
  <si>
    <t>位移与电压曲线/Displacement vs Voltage Curve</t>
  </si>
  <si>
    <t>电压Voltage (V)</t>
  </si>
  <si>
    <t xml:space="preserve">开环Open-loop </t>
  </si>
  <si>
    <t>闭环/Closed-loop</t>
  </si>
  <si>
    <t>位移Displacement (µm)</t>
  </si>
  <si>
    <t>www.coremorrow.com</t>
  </si>
  <si>
    <t>微信服务号/Wechat</t>
  </si>
  <si>
    <t>测试环境/Test Condition</t>
  </si>
  <si>
    <t>型号/Model</t>
  </si>
  <si>
    <t>P13.XY50S</t>
  </si>
  <si>
    <t>测试温度/Temperature</t>
  </si>
  <si>
    <t>20℃，31%RH</t>
  </si>
  <si>
    <t>负载/Load</t>
  </si>
  <si>
    <t>180g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</si>
  <si>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</si>
  <si>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</si>
  <si>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</si>
  <si>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</si>
  <si>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</si>
  <si>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控制输入（V）</t>
  </si>
  <si>
    <t>输出位移（um）</t>
  </si>
  <si>
    <t>偏差位移（um）</t>
  </si>
  <si>
    <t>线性度（%F.S.）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</si>
</sst>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3" fillId="7" borderId="3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3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5" fillId="0" borderId="0" xfId="0" applyFont="1" applyBorder="1">
      <alignment vertical="center"/>
    </xf>
    <xf numFmtId="0" fontId="1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位移与电压曲线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Displacement vs Voltage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位移电压曲线!$E$2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位移电压曲线!$D$4:$D$24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位移电压曲线!$E$4:$E$24</c:f>
              <c:numCache>
                <c:formatCode>General</c:formatCode>
                <c:ptCount val="21"/>
                <c:pt idx="0">
                  <c:v>0</c:v>
                </c:pt>
                <c:pt idx="1">
                  <c:v>3.80356</c:v>
                </c:pt>
                <c:pt idx="2">
                  <c:v>8.2342</c:v>
                </c:pt>
                <c:pt idx="3">
                  <c:v>13.0665</c:v>
                </c:pt>
                <c:pt idx="4">
                  <c:v>17.9571</c:v>
                </c:pt>
                <c:pt idx="5">
                  <c:v>22.71347</c:v>
                </c:pt>
                <c:pt idx="6">
                  <c:v>27.21729</c:v>
                </c:pt>
                <c:pt idx="7">
                  <c:v>31.41911</c:v>
                </c:pt>
                <c:pt idx="8">
                  <c:v>35.3203</c:v>
                </c:pt>
                <c:pt idx="9">
                  <c:v>38.92921</c:v>
                </c:pt>
                <c:pt idx="10">
                  <c:v>42.24351</c:v>
                </c:pt>
                <c:pt idx="11">
                  <c:v>39.8244</c:v>
                </c:pt>
                <c:pt idx="12">
                  <c:v>36.94975</c:v>
                </c:pt>
                <c:pt idx="13">
                  <c:v>33.71959</c:v>
                </c:pt>
                <c:pt idx="14">
                  <c:v>30.16777</c:v>
                </c:pt>
                <c:pt idx="15">
                  <c:v>26.25566</c:v>
                </c:pt>
                <c:pt idx="16">
                  <c:v>21.96577</c:v>
                </c:pt>
                <c:pt idx="17">
                  <c:v>17.29748</c:v>
                </c:pt>
                <c:pt idx="18">
                  <c:v>12.1892</c:v>
                </c:pt>
                <c:pt idx="19">
                  <c:v>6.63523</c:v>
                </c:pt>
                <c:pt idx="20">
                  <c:v>0.63864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位移电压曲线!$F$2</c:f>
              <c:strCache>
                <c:ptCount val="1"/>
                <c:pt idx="0">
                  <c:v>闭环/Closed-loop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位移电压曲线!$D$4:$D$24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位移电压曲线!$F$4:$F$24</c:f>
              <c:numCache>
                <c:formatCode>General</c:formatCode>
                <c:ptCount val="21"/>
                <c:pt idx="0">
                  <c:v>0</c:v>
                </c:pt>
                <c:pt idx="1">
                  <c:v>4.25295</c:v>
                </c:pt>
                <c:pt idx="2">
                  <c:v>8.51236</c:v>
                </c:pt>
                <c:pt idx="3">
                  <c:v>12.77742</c:v>
                </c:pt>
                <c:pt idx="4">
                  <c:v>17.04529</c:v>
                </c:pt>
                <c:pt idx="5">
                  <c:v>21.31294</c:v>
                </c:pt>
                <c:pt idx="6">
                  <c:v>25.5821</c:v>
                </c:pt>
                <c:pt idx="7">
                  <c:v>29.85058</c:v>
                </c:pt>
                <c:pt idx="8">
                  <c:v>34.11912</c:v>
                </c:pt>
                <c:pt idx="9">
                  <c:v>38.38876</c:v>
                </c:pt>
                <c:pt idx="10">
                  <c:v>42.65727</c:v>
                </c:pt>
                <c:pt idx="11">
                  <c:v>38.38925</c:v>
                </c:pt>
                <c:pt idx="12">
                  <c:v>34.1183</c:v>
                </c:pt>
                <c:pt idx="13">
                  <c:v>29.84701</c:v>
                </c:pt>
                <c:pt idx="14">
                  <c:v>25.57716</c:v>
                </c:pt>
                <c:pt idx="15">
                  <c:v>21.30617</c:v>
                </c:pt>
                <c:pt idx="16">
                  <c:v>17.03783</c:v>
                </c:pt>
                <c:pt idx="17">
                  <c:v>12.7684</c:v>
                </c:pt>
                <c:pt idx="18">
                  <c:v>8.50342</c:v>
                </c:pt>
                <c:pt idx="19">
                  <c:v>4.24791</c:v>
                </c:pt>
                <c:pt idx="20">
                  <c:v>-0.00055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位移Displacement(μm)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线性度!$H$3:$H$13</c:f>
              <c:numCache>
                <c:formatCode>0.000000_ </c:formatCode>
                <c:ptCount val="11"/>
                <c:pt idx="0">
                  <c:v>0</c:v>
                </c:pt>
                <c:pt idx="1">
                  <c:v>-0.029952690362041</c:v>
                </c:pt>
                <c:pt idx="2">
                  <c:v>-0.0447614205034707</c:v>
                </c:pt>
                <c:pt idx="3">
                  <c:v>-0.0463250461175804</c:v>
                </c:pt>
                <c:pt idx="4">
                  <c:v>-0.0413012834623472</c:v>
                </c:pt>
                <c:pt idx="5">
                  <c:v>-0.0367932593904799</c:v>
                </c:pt>
                <c:pt idx="6">
                  <c:v>-0.0287453932237102</c:v>
                </c:pt>
                <c:pt idx="7">
                  <c:v>-0.0222916281327927</c:v>
                </c:pt>
                <c:pt idx="8">
                  <c:v>-0.0156972070645825</c:v>
                </c:pt>
                <c:pt idx="9">
                  <c:v>-0.00652409307956385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156845</xdr:colOff>
      <xdr:row>5</xdr:row>
      <xdr:rowOff>127000</xdr:rowOff>
    </xdr:from>
    <xdr:to>
      <xdr:col>7</xdr:col>
      <xdr:colOff>673735</xdr:colOff>
      <xdr:row>27</xdr:row>
      <xdr:rowOff>52070</xdr:rowOff>
    </xdr:to>
    <xdr:graphicFrame>
      <xdr:nvGraphicFramePr>
        <xdr:cNvPr id="14" name="图表 13"/>
        <xdr:cNvGraphicFramePr/>
      </xdr:nvGraphicFramePr>
      <xdr:xfrm>
        <a:off x="4043680" y="125095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141605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5765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118745</xdr:rowOff>
    </xdr:to>
    <xdr:pic>
      <xdr:nvPicPr>
        <xdr:cNvPr id="3" name="图片 2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533400"/>
        </a:xfrm>
        <a:prstGeom prst="rect">
          <a:avLst/>
        </a:prstGeom>
      </xdr:spPr>
    </xdr:pic>
    <xdr:clientData/>
  </xdr:twoCellAnchor>
  <xdr:twoCellAnchor>
    <xdr:from>
      <xdr:col>2</xdr:col>
      <xdr:colOff>192405</xdr:colOff>
      <xdr:row>7</xdr:row>
      <xdr:rowOff>76200</xdr:rowOff>
    </xdr:from>
    <xdr:to>
      <xdr:col>8</xdr:col>
      <xdr:colOff>379730</xdr:colOff>
      <xdr:row>29</xdr:row>
      <xdr:rowOff>173990</xdr:rowOff>
    </xdr:to>
    <xdr:graphicFrame>
      <xdr:nvGraphicFramePr>
        <xdr:cNvPr id="5" name="图表 2"/>
        <xdr:cNvGraphicFramePr/>
      </xdr:nvGraphicFramePr>
      <xdr:xfrm>
        <a:off x="4079240" y="1419225"/>
        <a:ext cx="7697470" cy="42887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0"/>
  <sheetViews>
    <sheetView zoomScale="85" zoomScaleNormal="85" workbookViewId="0">
      <selection activeCell="E30" sqref="E29:E30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18" t="s">
        <v>0</v>
      </c>
      <c r="E1" s="18"/>
      <c r="F1" s="10"/>
    </row>
    <row r="2" spans="1:6">
      <c r="A2" s="2"/>
      <c r="B2" s="2"/>
      <c r="C2" s="10"/>
      <c r="D2" s="2" t="s">
        <v>1</v>
      </c>
      <c r="E2" s="19" t="s">
        <v>2</v>
      </c>
      <c r="F2" s="1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0">
        <v>0</v>
      </c>
      <c r="F4" s="21">
        <v>0</v>
      </c>
      <c r="G4" s="20"/>
    </row>
    <row r="5" spans="1:7">
      <c r="A5" s="6" t="s">
        <v>5</v>
      </c>
      <c r="B5" s="7" t="s">
        <v>6</v>
      </c>
      <c r="C5" s="10"/>
      <c r="D5" s="10">
        <v>15</v>
      </c>
      <c r="E5" s="20">
        <v>3.80356</v>
      </c>
      <c r="F5" s="21">
        <v>4.25295</v>
      </c>
      <c r="G5" s="20"/>
    </row>
    <row r="6" spans="1:7">
      <c r="A6" s="8"/>
      <c r="B6" s="8"/>
      <c r="C6" s="10"/>
      <c r="D6" s="10">
        <v>30</v>
      </c>
      <c r="E6" s="20">
        <v>8.2342</v>
      </c>
      <c r="F6" s="21">
        <v>8.51236</v>
      </c>
      <c r="G6" s="20"/>
    </row>
    <row r="7" spans="1:7">
      <c r="A7" s="9"/>
      <c r="C7" s="10"/>
      <c r="D7" s="10">
        <v>45</v>
      </c>
      <c r="E7" s="20">
        <v>13.0665</v>
      </c>
      <c r="F7" s="21">
        <v>12.77742</v>
      </c>
      <c r="G7" s="20"/>
    </row>
    <row r="8" spans="1:7">
      <c r="A8" s="8"/>
      <c r="B8" s="8"/>
      <c r="C8" s="10"/>
      <c r="D8" s="10">
        <v>60</v>
      </c>
      <c r="E8" s="20">
        <v>17.9571</v>
      </c>
      <c r="F8" s="21">
        <v>17.04529</v>
      </c>
      <c r="G8" s="20"/>
    </row>
    <row r="9" spans="1:7">
      <c r="A9" s="10"/>
      <c r="B9" s="10"/>
      <c r="C9" s="10"/>
      <c r="D9" s="10">
        <v>75</v>
      </c>
      <c r="E9" s="20">
        <v>22.71347</v>
      </c>
      <c r="F9" s="21">
        <v>21.31294</v>
      </c>
      <c r="G9" s="20"/>
    </row>
    <row r="10" spans="1:7">
      <c r="A10" s="11" t="s">
        <v>7</v>
      </c>
      <c r="B10" s="11"/>
      <c r="C10" s="10"/>
      <c r="D10" s="10">
        <v>90</v>
      </c>
      <c r="E10" s="20">
        <v>27.21729</v>
      </c>
      <c r="F10" s="21">
        <v>25.5821</v>
      </c>
      <c r="G10" s="20"/>
    </row>
    <row r="11" spans="1:7">
      <c r="A11" s="12" t="s">
        <v>8</v>
      </c>
      <c r="B11" s="12" t="s">
        <v>9</v>
      </c>
      <c r="C11" s="10"/>
      <c r="D11" s="10">
        <v>105</v>
      </c>
      <c r="E11" s="20">
        <v>31.41911</v>
      </c>
      <c r="F11" s="21">
        <v>29.85058</v>
      </c>
      <c r="G11" s="20"/>
    </row>
    <row r="12" spans="1:7">
      <c r="A12" s="9" t="s">
        <v>10</v>
      </c>
      <c r="B12" s="9" t="s">
        <v>11</v>
      </c>
      <c r="C12" s="10"/>
      <c r="D12" s="10">
        <v>120</v>
      </c>
      <c r="E12" s="20">
        <v>35.3203</v>
      </c>
      <c r="F12" s="21">
        <v>34.11912</v>
      </c>
      <c r="G12" s="20"/>
    </row>
    <row r="13" spans="1:7">
      <c r="A13" s="9" t="s">
        <v>12</v>
      </c>
      <c r="B13" s="9" t="s">
        <v>13</v>
      </c>
      <c r="C13" s="10"/>
      <c r="D13" s="10">
        <v>135</v>
      </c>
      <c r="E13" s="20">
        <v>38.92921</v>
      </c>
      <c r="F13" s="21">
        <v>38.38876</v>
      </c>
      <c r="G13" s="20"/>
    </row>
    <row r="14" spans="1:7">
      <c r="A14" s="9" t="s">
        <v>14</v>
      </c>
      <c r="B14" s="9" t="s">
        <v>15</v>
      </c>
      <c r="C14" s="10"/>
      <c r="D14" s="10">
        <v>150</v>
      </c>
      <c r="E14" s="20">
        <v>42.24351</v>
      </c>
      <c r="F14" s="21">
        <v>42.65727</v>
      </c>
      <c r="G14" s="20"/>
    </row>
    <row r="15" spans="1:7">
      <c r="A15" s="14"/>
      <c r="B15" s="10"/>
      <c r="C15" s="10"/>
      <c r="D15" s="10">
        <v>135</v>
      </c>
      <c r="E15" s="20">
        <v>39.8244</v>
      </c>
      <c r="F15" s="21">
        <v>38.38925</v>
      </c>
      <c r="G15" s="20"/>
    </row>
    <row r="16" spans="1:7">
      <c r="A16" s="14"/>
      <c r="B16" s="14"/>
      <c r="C16" s="10"/>
      <c r="D16" s="10">
        <v>120</v>
      </c>
      <c r="E16" s="20">
        <v>36.94975</v>
      </c>
      <c r="F16" s="21">
        <v>34.1183</v>
      </c>
      <c r="G16" s="20"/>
    </row>
    <row r="17" spans="1:7">
      <c r="A17" s="10"/>
      <c r="B17" s="10"/>
      <c r="C17" s="10"/>
      <c r="D17" s="10">
        <v>105</v>
      </c>
      <c r="E17" s="20">
        <v>33.71959</v>
      </c>
      <c r="F17" s="21">
        <v>29.84701</v>
      </c>
      <c r="G17" s="20"/>
    </row>
    <row r="18" spans="1:7">
      <c r="A18" s="22" t="s">
        <v>16</v>
      </c>
      <c r="B18" s="22"/>
      <c r="C18" s="10"/>
      <c r="D18" s="10">
        <v>90</v>
      </c>
      <c r="E18" s="20">
        <v>30.16777</v>
      </c>
      <c r="F18" s="21">
        <v>25.57716</v>
      </c>
      <c r="G18" s="20"/>
    </row>
    <row r="19" spans="1:7">
      <c r="A19" s="22"/>
      <c r="B19" s="22"/>
      <c r="C19" s="10"/>
      <c r="D19" s="10">
        <v>75</v>
      </c>
      <c r="E19" s="20">
        <v>26.25566</v>
      </c>
      <c r="F19" s="21">
        <v>21.30617</v>
      </c>
      <c r="G19" s="20"/>
    </row>
    <row r="20" spans="1:7">
      <c r="A20" s="22"/>
      <c r="B20" s="22"/>
      <c r="C20" s="10"/>
      <c r="D20" s="10">
        <v>60</v>
      </c>
      <c r="E20" s="20">
        <v>21.96577</v>
      </c>
      <c r="F20" s="21">
        <v>17.03783</v>
      </c>
      <c r="G20" s="20"/>
    </row>
    <row r="21" spans="1:7">
      <c r="A21" s="22"/>
      <c r="B21" s="22"/>
      <c r="C21" s="10"/>
      <c r="D21" s="10">
        <v>45</v>
      </c>
      <c r="E21" s="20">
        <v>17.29748</v>
      </c>
      <c r="F21" s="21">
        <v>12.7684</v>
      </c>
      <c r="G21" s="20"/>
    </row>
    <row r="22" spans="1:7">
      <c r="A22" s="22"/>
      <c r="B22" s="22"/>
      <c r="C22" s="10"/>
      <c r="D22" s="10">
        <v>30</v>
      </c>
      <c r="E22" s="20">
        <v>12.1892</v>
      </c>
      <c r="F22" s="21">
        <v>8.50342</v>
      </c>
      <c r="G22" s="20"/>
    </row>
    <row r="23" spans="1:7">
      <c r="A23" s="23"/>
      <c r="B23" s="23"/>
      <c r="C23" s="10"/>
      <c r="D23" s="10">
        <v>15</v>
      </c>
      <c r="E23" s="20">
        <v>6.63523</v>
      </c>
      <c r="F23" s="21">
        <v>4.24791</v>
      </c>
      <c r="G23" s="20"/>
    </row>
    <row r="24" spans="1:7">
      <c r="A24" s="22" t="s">
        <v>17</v>
      </c>
      <c r="B24" s="22"/>
      <c r="C24" s="10"/>
      <c r="D24" s="10">
        <v>0</v>
      </c>
      <c r="E24" s="20">
        <v>0.63864</v>
      </c>
      <c r="F24" s="21">
        <v>-0.00055</v>
      </c>
      <c r="G24" s="20"/>
    </row>
    <row r="25" spans="1:6">
      <c r="A25" s="22"/>
      <c r="B25" s="22"/>
      <c r="C25" s="10"/>
      <c r="D25" s="10"/>
      <c r="E25" s="21"/>
      <c r="F25" s="20"/>
    </row>
    <row r="26" spans="1:6">
      <c r="A26" s="24" t="s">
        <v>18</v>
      </c>
      <c r="B26" s="24"/>
      <c r="C26" s="10"/>
      <c r="D26" s="10"/>
      <c r="E26" s="8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1"/>
  <sheetViews>
    <sheetView tabSelected="1" zoomScale="85" zoomScaleNormal="85" workbookViewId="0">
      <selection activeCell="G38" sqref="G38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13.5" spans="1:2">
      <c r="A1" s="2"/>
      <c r="B1" s="2"/>
    </row>
    <row r="2" ht="14.25" spans="1:8">
      <c r="A2" s="2"/>
      <c r="B2" s="2"/>
      <c r="E2" s="3" t="s">
        <v>19</v>
      </c>
      <c r="F2" s="3" t="s">
        <v>20</v>
      </c>
      <c r="G2" s="3" t="s">
        <v>21</v>
      </c>
      <c r="H2" s="3" t="s">
        <v>22</v>
      </c>
    </row>
    <row r="3" ht="14.25" spans="1:8">
      <c r="A3" s="2"/>
      <c r="B3" s="2"/>
      <c r="E3" s="4">
        <v>0</v>
      </c>
      <c r="F3" s="4">
        <v>0</v>
      </c>
      <c r="G3" s="4">
        <f>E3-F13/10*0</f>
        <v>0</v>
      </c>
      <c r="H3" s="5">
        <f>G3/F13*100</f>
        <v>0</v>
      </c>
    </row>
    <row r="4" ht="14.25" spans="1:8">
      <c r="A4" s="2"/>
      <c r="B4" s="2"/>
      <c r="E4" s="4">
        <v>1</v>
      </c>
      <c r="F4" s="4">
        <v>4.25295</v>
      </c>
      <c r="G4" s="4">
        <f>F4-F13/10*1</f>
        <v>-0.0127769999999998</v>
      </c>
      <c r="H4" s="5">
        <f>G4/F13*100</f>
        <v>-0.029952690362041</v>
      </c>
    </row>
    <row r="5" spans="1:8">
      <c r="A5" s="6" t="s">
        <v>5</v>
      </c>
      <c r="B5" s="7" t="s">
        <v>6</v>
      </c>
      <c r="E5" s="4">
        <v>2</v>
      </c>
      <c r="F5" s="4">
        <v>8.51236</v>
      </c>
      <c r="G5" s="4">
        <f>F5-F13/10*2</f>
        <v>-0.0190940000000008</v>
      </c>
      <c r="H5" s="5">
        <f>G5/F13*100</f>
        <v>-0.0447614205034707</v>
      </c>
    </row>
    <row r="6" spans="1:8">
      <c r="A6" s="8"/>
      <c r="B6" s="8"/>
      <c r="E6" s="4">
        <v>3</v>
      </c>
      <c r="F6" s="4">
        <v>12.77742</v>
      </c>
      <c r="G6" s="4">
        <f>F6-F13/10*3</f>
        <v>-0.0197610000000008</v>
      </c>
      <c r="H6" s="5">
        <f>G6/F13*100</f>
        <v>-0.0463250461175804</v>
      </c>
    </row>
    <row r="7" spans="1:8">
      <c r="A7" s="9"/>
      <c r="E7" s="4">
        <v>4</v>
      </c>
      <c r="F7" s="4">
        <v>17.04529</v>
      </c>
      <c r="G7" s="4">
        <f>F7-F13/10*4</f>
        <v>-0.0176179999999988</v>
      </c>
      <c r="H7" s="5">
        <f>G7/F13*100</f>
        <v>-0.0413012834623472</v>
      </c>
    </row>
    <row r="8" spans="1:8">
      <c r="A8" s="8"/>
      <c r="B8" s="8"/>
      <c r="E8" s="4">
        <v>5</v>
      </c>
      <c r="F8" s="4">
        <v>21.31294</v>
      </c>
      <c r="G8" s="4">
        <f>F8-F13/10*5</f>
        <v>-0.0156949999999973</v>
      </c>
      <c r="H8" s="5">
        <f>G8/F13*100</f>
        <v>-0.0367932593904799</v>
      </c>
    </row>
    <row r="9" spans="1:8">
      <c r="A9" s="10"/>
      <c r="B9" s="10"/>
      <c r="E9" s="4">
        <v>6</v>
      </c>
      <c r="F9" s="4">
        <v>25.5821</v>
      </c>
      <c r="G9" s="4">
        <f>F9-F13/10*6</f>
        <v>-0.0122619999999998</v>
      </c>
      <c r="H9" s="5">
        <f>G9/F13*100</f>
        <v>-0.0287453932237102</v>
      </c>
    </row>
    <row r="10" ht="15" spans="1:8">
      <c r="A10" s="11" t="s">
        <v>7</v>
      </c>
      <c r="B10" s="11"/>
      <c r="E10" s="4">
        <v>7</v>
      </c>
      <c r="F10" s="4">
        <v>29.85058</v>
      </c>
      <c r="G10" s="4">
        <f>F10-F13/10*7</f>
        <v>-0.00950900000000132</v>
      </c>
      <c r="H10" s="5">
        <f>G10/F13*100</f>
        <v>-0.0222916281327927</v>
      </c>
    </row>
    <row r="11" spans="1:8">
      <c r="A11" s="12" t="s">
        <v>8</v>
      </c>
      <c r="B11" s="12" t="s">
        <v>9</v>
      </c>
      <c r="E11" s="4">
        <v>8</v>
      </c>
      <c r="F11" s="4">
        <v>34.11912</v>
      </c>
      <c r="G11" s="4">
        <f>F11-F13/10*8</f>
        <v>-0.00669599999999804</v>
      </c>
      <c r="H11" s="5">
        <f>G11/F13*100</f>
        <v>-0.0156972070645825</v>
      </c>
    </row>
    <row r="12" spans="1:8">
      <c r="A12" s="9" t="s">
        <v>10</v>
      </c>
      <c r="B12" s="9" t="s">
        <v>11</v>
      </c>
      <c r="E12" s="4">
        <v>9</v>
      </c>
      <c r="F12" s="4">
        <v>38.38876</v>
      </c>
      <c r="G12" s="4">
        <f>F12-F13/10*9</f>
        <v>-0.00278300000000087</v>
      </c>
      <c r="H12" s="5">
        <f>G12/F13*100</f>
        <v>-0.00652409307956385</v>
      </c>
    </row>
    <row r="13" spans="1:8">
      <c r="A13" s="9" t="s">
        <v>12</v>
      </c>
      <c r="B13" s="9" t="s">
        <v>13</v>
      </c>
      <c r="E13" s="4">
        <v>10</v>
      </c>
      <c r="F13" s="4">
        <v>42.65727</v>
      </c>
      <c r="G13" s="4">
        <v>0</v>
      </c>
      <c r="H13" s="5">
        <f>G13/F13*100</f>
        <v>0</v>
      </c>
    </row>
    <row r="14" spans="1:8">
      <c r="A14" s="9" t="s">
        <v>14</v>
      </c>
      <c r="B14" s="9" t="s">
        <v>15</v>
      </c>
      <c r="E14" s="13"/>
      <c r="F14" s="13"/>
      <c r="G14" s="13"/>
      <c r="H14" s="13"/>
    </row>
    <row r="15" spans="1:8">
      <c r="A15" s="10"/>
      <c r="B15" s="10"/>
      <c r="E15" s="13"/>
      <c r="F15" s="13"/>
      <c r="G15" s="13"/>
      <c r="H15" s="13"/>
    </row>
    <row r="16" spans="1:8">
      <c r="A16" s="14"/>
      <c r="B16" s="10"/>
      <c r="E16" s="13"/>
      <c r="F16" s="13"/>
      <c r="G16" s="13"/>
      <c r="H16" s="13"/>
    </row>
    <row r="17" spans="1:8">
      <c r="A17" s="14"/>
      <c r="B17" s="14"/>
      <c r="E17" s="13"/>
      <c r="F17" s="13"/>
      <c r="G17" s="13"/>
      <c r="H17" s="13"/>
    </row>
    <row r="18" spans="1:8">
      <c r="A18" s="10"/>
      <c r="B18" s="10"/>
      <c r="E18" s="13"/>
      <c r="F18" s="13"/>
      <c r="G18" s="13"/>
      <c r="H18" s="13"/>
    </row>
    <row r="19" ht="13.5" spans="1:8">
      <c r="A19" s="15" t="s">
        <v>16</v>
      </c>
      <c r="B19" s="15"/>
      <c r="E19" s="13"/>
      <c r="F19" s="13"/>
      <c r="G19" s="13"/>
      <c r="H19" s="13"/>
    </row>
    <row r="20" ht="13.5" spans="1:8">
      <c r="A20" s="15"/>
      <c r="B20" s="15"/>
      <c r="E20" s="13"/>
      <c r="F20" s="13"/>
      <c r="G20" s="13"/>
      <c r="H20" s="13"/>
    </row>
    <row r="21" ht="13.5" spans="1:8">
      <c r="A21" s="15"/>
      <c r="B21" s="15"/>
      <c r="E21" s="13"/>
      <c r="F21" s="13"/>
      <c r="G21" s="13"/>
      <c r="H21" s="13"/>
    </row>
    <row r="22" ht="13.5" spans="1:8">
      <c r="A22" s="15"/>
      <c r="B22" s="15"/>
      <c r="E22" s="13"/>
      <c r="F22" s="13"/>
      <c r="G22" s="13"/>
      <c r="H22" s="13"/>
    </row>
    <row r="23" ht="13.5" spans="1:8">
      <c r="A23" s="15"/>
      <c r="B23" s="15"/>
      <c r="E23" s="13"/>
      <c r="F23" s="13"/>
      <c r="G23" s="13"/>
      <c r="H23" s="13"/>
    </row>
    <row r="24" ht="15" spans="1:8">
      <c r="A24" s="16"/>
      <c r="B24" s="16"/>
      <c r="E24" s="13"/>
      <c r="F24" s="13"/>
      <c r="G24" s="13"/>
      <c r="H24" s="13"/>
    </row>
    <row r="25" ht="13.5" spans="1:8">
      <c r="A25" s="15" t="s">
        <v>17</v>
      </c>
      <c r="B25" s="15"/>
      <c r="E25" s="13"/>
      <c r="F25" s="13"/>
      <c r="G25" s="13"/>
      <c r="H25" s="13"/>
    </row>
    <row r="26" ht="13.5" spans="1:8">
      <c r="A26" s="15"/>
      <c r="B26" s="15"/>
      <c r="E26" s="13"/>
      <c r="F26" s="13"/>
      <c r="G26" s="13"/>
      <c r="H26" s="13"/>
    </row>
    <row r="27" ht="13.5" spans="1:2">
      <c r="A27" s="17" t="s">
        <v>18</v>
      </c>
      <c r="B27" s="17"/>
    </row>
    <row r="28" ht="13.5" spans="1:2">
      <c r="A28" s="17"/>
      <c r="B28" s="17"/>
    </row>
    <row r="29" ht="13.5" spans="1:2">
      <c r="A29" s="17"/>
      <c r="B29" s="17"/>
    </row>
    <row r="30" spans="1:2">
      <c r="A30" s="10"/>
      <c r="B30" s="10"/>
    </row>
    <row r="31" spans="1:2">
      <c r="A31" s="10"/>
      <c r="B31" s="10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位移电压曲线</vt:lpstr>
      <vt:lpstr>线性度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2020-11-25T02:43:25Z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