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 activeTab="2"/>
  </bookViews>
  <sheets>
    <sheet name="位移电压曲线Travel &amp; Voltage" sheetId="5" r:id="rId1"/>
    <sheet name="谐频与负载Freq  vs Load" sheetId="6" r:id="rId2"/>
    <sheet name="线性度Linearity" sheetId="7" r:id="rId3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<sst xmlns="http://schemas.openxmlformats.org/spreadsheetml/2006/main" count="52" uniqueCount="27">
  <si>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</si>
  <si>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</si>
  <si>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</si>
  <si>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</si>
  <si>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</si>
  <si>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</si>
  <si>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</si>
  <si>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</si>
  <si>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</si>
  <si>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P12.X100S</t>
  </si>
  <si>
    <t>测试温度/Temperature</t>
  </si>
  <si>
    <t>20℃，31%RH</t>
  </si>
  <si>
    <t>负载/Load</t>
  </si>
  <si>
    <t>空载Unloaded</t>
  </si>
  <si>
    <t>电压范围/Voltage</t>
  </si>
  <si>
    <t>0~130V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</si>
  <si>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</si>
  <si>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</si>
  <si>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</si>
  <si>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</si>
  <si>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</si>
  <si>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谐振频率Resonant frequency (Hz)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</si>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</sst>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>
  <numFmts count="5">
    <numFmt numFmtId="176" formatCode="0.000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3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10" fillId="5" borderId="1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13</c:v>
                </c:pt>
                <c:pt idx="2">
                  <c:v>26</c:v>
                </c:pt>
                <c:pt idx="3">
                  <c:v>39</c:v>
                </c:pt>
                <c:pt idx="4">
                  <c:v>52</c:v>
                </c:pt>
                <c:pt idx="5">
                  <c:v>65</c:v>
                </c:pt>
                <c:pt idx="6">
                  <c:v>78</c:v>
                </c:pt>
                <c:pt idx="7">
                  <c:v>91</c:v>
                </c:pt>
                <c:pt idx="8">
                  <c:v>104</c:v>
                </c:pt>
                <c:pt idx="9">
                  <c:v>117</c:v>
                </c:pt>
                <c:pt idx="10">
                  <c:v>130</c:v>
                </c:pt>
                <c:pt idx="11">
                  <c:v>117</c:v>
                </c:pt>
                <c:pt idx="12">
                  <c:v>104</c:v>
                </c:pt>
                <c:pt idx="13">
                  <c:v>91</c:v>
                </c:pt>
                <c:pt idx="14">
                  <c:v>78</c:v>
                </c:pt>
                <c:pt idx="15">
                  <c:v>65</c:v>
                </c:pt>
                <c:pt idx="16">
                  <c:v>52</c:v>
                </c:pt>
                <c:pt idx="17">
                  <c:v>39</c:v>
                </c:pt>
                <c:pt idx="18">
                  <c:v>26</c:v>
                </c:pt>
                <c:pt idx="19">
                  <c:v>13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8.59526</c:v>
                </c:pt>
                <c:pt idx="2">
                  <c:v>18.34501</c:v>
                </c:pt>
                <c:pt idx="3">
                  <c:v>28.86684</c:v>
                </c:pt>
                <c:pt idx="4">
                  <c:v>39.66743</c:v>
                </c:pt>
                <c:pt idx="5">
                  <c:v>50.39162</c:v>
                </c:pt>
                <c:pt idx="6">
                  <c:v>60.735</c:v>
                </c:pt>
                <c:pt idx="7">
                  <c:v>70.56961</c:v>
                </c:pt>
                <c:pt idx="8">
                  <c:v>79.81576</c:v>
                </c:pt>
                <c:pt idx="9">
                  <c:v>88.43651</c:v>
                </c:pt>
                <c:pt idx="10">
                  <c:v>96.43628</c:v>
                </c:pt>
                <c:pt idx="11">
                  <c:v>90.55006</c:v>
                </c:pt>
                <c:pt idx="12">
                  <c:v>83.65294</c:v>
                </c:pt>
                <c:pt idx="13">
                  <c:v>75.97072</c:v>
                </c:pt>
                <c:pt idx="14">
                  <c:v>67.5439</c:v>
                </c:pt>
                <c:pt idx="15">
                  <c:v>58.39881</c:v>
                </c:pt>
                <c:pt idx="16">
                  <c:v>48.49065</c:v>
                </c:pt>
                <c:pt idx="17">
                  <c:v>37.82843</c:v>
                </c:pt>
                <c:pt idx="18">
                  <c:v>26.36477</c:v>
                </c:pt>
                <c:pt idx="19">
                  <c:v>14.12102</c:v>
                </c:pt>
                <c:pt idx="20">
                  <c:v>1.19488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13</c:v>
                </c:pt>
                <c:pt idx="2">
                  <c:v>26</c:v>
                </c:pt>
                <c:pt idx="3">
                  <c:v>39</c:v>
                </c:pt>
                <c:pt idx="4">
                  <c:v>52</c:v>
                </c:pt>
                <c:pt idx="5">
                  <c:v>65</c:v>
                </c:pt>
                <c:pt idx="6">
                  <c:v>78</c:v>
                </c:pt>
                <c:pt idx="7">
                  <c:v>91</c:v>
                </c:pt>
                <c:pt idx="8">
                  <c:v>104</c:v>
                </c:pt>
                <c:pt idx="9">
                  <c:v>117</c:v>
                </c:pt>
                <c:pt idx="10">
                  <c:v>130</c:v>
                </c:pt>
                <c:pt idx="11">
                  <c:v>117</c:v>
                </c:pt>
                <c:pt idx="12">
                  <c:v>104</c:v>
                </c:pt>
                <c:pt idx="13">
                  <c:v>91</c:v>
                </c:pt>
                <c:pt idx="14">
                  <c:v>78</c:v>
                </c:pt>
                <c:pt idx="15">
                  <c:v>65</c:v>
                </c:pt>
                <c:pt idx="16">
                  <c:v>52</c:v>
                </c:pt>
                <c:pt idx="17">
                  <c:v>39</c:v>
                </c:pt>
                <c:pt idx="18">
                  <c:v>26</c:v>
                </c:pt>
                <c:pt idx="19">
                  <c:v>13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9.40966</c:v>
                </c:pt>
                <c:pt idx="2">
                  <c:v>18.86575</c:v>
                </c:pt>
                <c:pt idx="3">
                  <c:v>28.3171</c:v>
                </c:pt>
                <c:pt idx="4">
                  <c:v>37.76375</c:v>
                </c:pt>
                <c:pt idx="5">
                  <c:v>47.21483</c:v>
                </c:pt>
                <c:pt idx="6">
                  <c:v>56.67381</c:v>
                </c:pt>
                <c:pt idx="7">
                  <c:v>66.128697</c:v>
                </c:pt>
                <c:pt idx="8">
                  <c:v>75.57814</c:v>
                </c:pt>
                <c:pt idx="9">
                  <c:v>85.04388</c:v>
                </c:pt>
                <c:pt idx="10">
                  <c:v>94.52428</c:v>
                </c:pt>
                <c:pt idx="11">
                  <c:v>85.05299</c:v>
                </c:pt>
                <c:pt idx="12">
                  <c:v>75.57975</c:v>
                </c:pt>
                <c:pt idx="13">
                  <c:v>66.10833</c:v>
                </c:pt>
                <c:pt idx="14">
                  <c:v>56.63808</c:v>
                </c:pt>
                <c:pt idx="15">
                  <c:v>47.17045</c:v>
                </c:pt>
                <c:pt idx="16">
                  <c:v>37.70983</c:v>
                </c:pt>
                <c:pt idx="17">
                  <c:v>28.25098</c:v>
                </c:pt>
                <c:pt idx="18">
                  <c:v>18.80293</c:v>
                </c:pt>
                <c:pt idx="19">
                  <c:v>9.38929</c:v>
                </c:pt>
                <c:pt idx="20">
                  <c:v>0.01186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3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谐振频率曲线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Resonant frequency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'谐频与负载Freq  vs Load'!$E$2</c:f>
              <c:strCache>
                <c:ptCount val="1"/>
                <c:pt idx="0">
                  <c:v>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Load'!$D$3:$D$10</c:f>
              <c:numCache>
                <c:formatCode>General</c:formatCode>
                <c:ptCount val="8"/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300</c:v>
                </c:pt>
                <c:pt idx="5">
                  <c:v>500</c:v>
                </c:pt>
                <c:pt idx="6">
                  <c:v>800</c:v>
                </c:pt>
              </c:numCache>
            </c:numRef>
          </c:xVal>
          <c:yVal>
            <c:numRef>
              <c:f>'谐频与负载Freq  vs Load'!$E$3:$E$10</c:f>
              <c:numCache>
                <c:formatCode>General</c:formatCode>
                <c:ptCount val="8"/>
                <c:pt idx="1">
                  <c:v>237</c:v>
                </c:pt>
                <c:pt idx="2">
                  <c:v>161</c:v>
                </c:pt>
                <c:pt idx="3">
                  <c:v>130</c:v>
                </c:pt>
                <c:pt idx="4">
                  <c:v>84</c:v>
                </c:pt>
                <c:pt idx="5">
                  <c:v>66</c:v>
                </c:pt>
                <c:pt idx="6">
                  <c:v>53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负载Load[g]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谐振频率Resonant frequency (Hz)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线性度</a:t>
            </a:r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Linearity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-0.0452455178711761</c:v>
                </c:pt>
                <c:pt idx="2">
                  <c:v>-0.0413713809827526</c:v>
                </c:pt>
                <c:pt idx="3">
                  <c:v>-0.0425118287068715</c:v>
                </c:pt>
                <c:pt idx="4">
                  <c:v>-0.0486245438738099</c:v>
                </c:pt>
                <c:pt idx="5">
                  <c:v>-0.0500506324935806</c:v>
                </c:pt>
                <c:pt idx="6">
                  <c:v>-0.0431190800924417</c:v>
                </c:pt>
                <c:pt idx="7">
                  <c:v>-0.0405176320835337</c:v>
                </c:pt>
                <c:pt idx="8">
                  <c:v>-0.043675550874341</c:v>
                </c:pt>
                <c:pt idx="9">
                  <c:v>-0.0295923967894867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191135</xdr:colOff>
      <xdr:row>5</xdr:row>
      <xdr:rowOff>50800</xdr:rowOff>
    </xdr:from>
    <xdr:to>
      <xdr:col>8</xdr:col>
      <xdr:colOff>22225</xdr:colOff>
      <xdr:row>26</xdr:row>
      <xdr:rowOff>185420</xdr:rowOff>
    </xdr:to>
    <xdr:graphicFrame>
      <xdr:nvGraphicFramePr>
        <xdr:cNvPr id="14" name="图表 13"/>
        <xdr:cNvGraphicFramePr/>
      </xdr:nvGraphicFramePr>
      <xdr:xfrm>
        <a:off x="4077970" y="1174750"/>
        <a:ext cx="7393940" cy="4535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157480</xdr:colOff>
      <xdr:row>5</xdr:row>
      <xdr:rowOff>20955</xdr:rowOff>
    </xdr:from>
    <xdr:to>
      <xdr:col>6</xdr:col>
      <xdr:colOff>990600</xdr:colOff>
      <xdr:row>24</xdr:row>
      <xdr:rowOff>173355</xdr:rowOff>
    </xdr:to>
    <xdr:graphicFrame>
      <xdr:nvGraphicFramePr>
        <xdr:cNvPr id="3" name="图表 2"/>
        <xdr:cNvGraphicFramePr/>
      </xdr:nvGraphicFramePr>
      <xdr:xfrm>
        <a:off x="4044315" y="1144905"/>
        <a:ext cx="8001635" cy="4133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347980</xdr:colOff>
      <xdr:row>4</xdr:row>
      <xdr:rowOff>62230</xdr:rowOff>
    </xdr:from>
    <xdr:to>
      <xdr:col>8</xdr:col>
      <xdr:colOff>534670</xdr:colOff>
      <xdr:row>26</xdr:row>
      <xdr:rowOff>45720</xdr:rowOff>
    </xdr:to>
    <xdr:graphicFrame>
      <xdr:nvGraphicFramePr>
        <xdr:cNvPr id="5" name="图表 2"/>
        <xdr:cNvGraphicFramePr/>
      </xdr:nvGraphicFramePr>
      <xdr:xfrm>
        <a:off x="4234815" y="976630"/>
        <a:ext cx="7696835" cy="45935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85" zoomScaleNormal="85" workbookViewId="0">
      <selection activeCell="F28" sqref="F28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28" t="s">
        <v>2</v>
      </c>
      <c r="F2" s="28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20">
        <v>0</v>
      </c>
      <c r="F4" s="21">
        <v>0</v>
      </c>
      <c r="G4" s="20"/>
    </row>
    <row r="5" spans="1:7">
      <c r="A5" s="7" t="s">
        <v>5</v>
      </c>
      <c r="B5" s="8" t="s">
        <v>6</v>
      </c>
      <c r="C5" s="10"/>
      <c r="D5" s="10">
        <v>13</v>
      </c>
      <c r="E5" s="20">
        <v>8.59526</v>
      </c>
      <c r="F5" s="21">
        <v>9.40966</v>
      </c>
      <c r="G5" s="20"/>
    </row>
    <row r="6" spans="1:7">
      <c r="A6" s="9"/>
      <c r="B6" s="9"/>
      <c r="C6" s="10"/>
      <c r="D6" s="10">
        <v>26</v>
      </c>
      <c r="E6" s="20">
        <v>18.34501</v>
      </c>
      <c r="F6" s="21">
        <v>18.86575</v>
      </c>
      <c r="G6" s="20"/>
    </row>
    <row r="7" spans="1:7">
      <c r="A7" s="4"/>
      <c r="C7" s="10"/>
      <c r="D7" s="10">
        <v>39</v>
      </c>
      <c r="E7" s="20">
        <v>28.86684</v>
      </c>
      <c r="F7" s="21">
        <v>28.3171</v>
      </c>
      <c r="G7" s="20"/>
    </row>
    <row r="8" spans="1:7">
      <c r="A8" s="9"/>
      <c r="B8" s="9"/>
      <c r="C8" s="10"/>
      <c r="D8" s="10">
        <v>52</v>
      </c>
      <c r="E8" s="20">
        <v>39.66743</v>
      </c>
      <c r="F8" s="21">
        <v>37.76375</v>
      </c>
      <c r="G8" s="20"/>
    </row>
    <row r="9" spans="1:7">
      <c r="A9" s="10"/>
      <c r="B9" s="10"/>
      <c r="C9" s="10"/>
      <c r="D9" s="10">
        <v>65</v>
      </c>
      <c r="E9" s="20">
        <v>50.39162</v>
      </c>
      <c r="F9" s="21">
        <v>47.21483</v>
      </c>
      <c r="G9" s="20"/>
    </row>
    <row r="10" spans="1:7">
      <c r="A10" s="11" t="s">
        <v>7</v>
      </c>
      <c r="B10" s="11"/>
      <c r="C10" s="10"/>
      <c r="D10" s="10">
        <v>78</v>
      </c>
      <c r="E10" s="20">
        <v>60.735</v>
      </c>
      <c r="F10" s="21">
        <v>56.67381</v>
      </c>
      <c r="G10" s="20"/>
    </row>
    <row r="11" spans="1:7">
      <c r="A11" s="12" t="s">
        <v>8</v>
      </c>
      <c r="B11" s="12" t="s">
        <v>9</v>
      </c>
      <c r="C11" s="10"/>
      <c r="D11" s="10">
        <v>91</v>
      </c>
      <c r="E11" s="20">
        <v>70.56961</v>
      </c>
      <c r="F11" s="21">
        <v>66.128697</v>
      </c>
      <c r="G11" s="20"/>
    </row>
    <row r="12" spans="1:7">
      <c r="A12" s="4" t="s">
        <v>10</v>
      </c>
      <c r="B12" s="4" t="s">
        <v>11</v>
      </c>
      <c r="C12" s="10"/>
      <c r="D12" s="10">
        <v>104</v>
      </c>
      <c r="E12" s="20">
        <v>79.81576</v>
      </c>
      <c r="F12" s="21">
        <v>75.57814</v>
      </c>
      <c r="G12" s="20"/>
    </row>
    <row r="13" spans="1:7">
      <c r="A13" s="4" t="s">
        <v>12</v>
      </c>
      <c r="B13" s="4" t="s">
        <v>13</v>
      </c>
      <c r="C13" s="10"/>
      <c r="D13" s="10">
        <v>117</v>
      </c>
      <c r="E13" s="20">
        <v>88.43651</v>
      </c>
      <c r="F13" s="21">
        <v>85.04388</v>
      </c>
      <c r="G13" s="20"/>
    </row>
    <row r="14" spans="1:7">
      <c r="A14" s="4" t="s">
        <v>14</v>
      </c>
      <c r="B14" s="4" t="s">
        <v>15</v>
      </c>
      <c r="C14" s="10"/>
      <c r="D14" s="10">
        <v>130</v>
      </c>
      <c r="E14" s="20">
        <v>96.43628</v>
      </c>
      <c r="F14" s="21">
        <v>94.52428</v>
      </c>
      <c r="G14" s="20"/>
    </row>
    <row r="15" spans="1:7">
      <c r="A15" s="14"/>
      <c r="B15" s="10"/>
      <c r="C15" s="10"/>
      <c r="D15" s="10">
        <v>117</v>
      </c>
      <c r="E15" s="20">
        <v>90.55006</v>
      </c>
      <c r="F15" s="21">
        <v>85.05299</v>
      </c>
      <c r="G15" s="20"/>
    </row>
    <row r="16" spans="1:7">
      <c r="A16" s="14"/>
      <c r="B16" s="14"/>
      <c r="C16" s="10"/>
      <c r="D16" s="10">
        <v>104</v>
      </c>
      <c r="E16" s="20">
        <v>83.65294</v>
      </c>
      <c r="F16" s="21">
        <v>75.57975</v>
      </c>
      <c r="G16" s="20"/>
    </row>
    <row r="17" spans="1:7">
      <c r="A17" s="10"/>
      <c r="B17" s="10"/>
      <c r="C17" s="10"/>
      <c r="D17" s="10">
        <v>91</v>
      </c>
      <c r="E17" s="20">
        <v>75.97072</v>
      </c>
      <c r="F17" s="21">
        <v>66.10833</v>
      </c>
      <c r="G17" s="20"/>
    </row>
    <row r="18" spans="1:7">
      <c r="A18" s="22" t="s">
        <v>16</v>
      </c>
      <c r="B18" s="22"/>
      <c r="C18" s="10"/>
      <c r="D18" s="10">
        <v>78</v>
      </c>
      <c r="E18" s="20">
        <v>67.5439</v>
      </c>
      <c r="F18" s="21">
        <v>56.63808</v>
      </c>
      <c r="G18" s="20"/>
    </row>
    <row r="19" spans="1:7">
      <c r="A19" s="22"/>
      <c r="B19" s="22"/>
      <c r="C19" s="10"/>
      <c r="D19" s="10">
        <v>65</v>
      </c>
      <c r="E19" s="20">
        <v>58.39881</v>
      </c>
      <c r="F19" s="21">
        <v>47.17045</v>
      </c>
      <c r="G19" s="20"/>
    </row>
    <row r="20" spans="1:7">
      <c r="A20" s="22"/>
      <c r="B20" s="22"/>
      <c r="C20" s="10"/>
      <c r="D20" s="10">
        <v>52</v>
      </c>
      <c r="E20" s="20">
        <v>48.49065</v>
      </c>
      <c r="F20" s="21">
        <v>37.70983</v>
      </c>
      <c r="G20" s="20"/>
    </row>
    <row r="21" spans="1:7">
      <c r="A21" s="22"/>
      <c r="B21" s="22"/>
      <c r="C21" s="10"/>
      <c r="D21" s="10">
        <v>39</v>
      </c>
      <c r="E21" s="20">
        <v>37.82843</v>
      </c>
      <c r="F21" s="21">
        <v>28.25098</v>
      </c>
      <c r="G21" s="20"/>
    </row>
    <row r="22" spans="1:7">
      <c r="A22" s="22"/>
      <c r="B22" s="22"/>
      <c r="C22" s="10"/>
      <c r="D22" s="10">
        <v>26</v>
      </c>
      <c r="E22" s="20">
        <v>26.36477</v>
      </c>
      <c r="F22" s="21">
        <v>18.80293</v>
      </c>
      <c r="G22" s="20"/>
    </row>
    <row r="23" spans="1:7">
      <c r="A23" s="23"/>
      <c r="B23" s="23"/>
      <c r="C23" s="10"/>
      <c r="D23" s="10">
        <v>13</v>
      </c>
      <c r="E23" s="20">
        <v>14.12102</v>
      </c>
      <c r="F23" s="21">
        <v>9.38929</v>
      </c>
      <c r="G23" s="20"/>
    </row>
    <row r="24" spans="1:7">
      <c r="A24" s="22" t="s">
        <v>17</v>
      </c>
      <c r="B24" s="22"/>
      <c r="C24" s="10"/>
      <c r="D24" s="10">
        <v>0</v>
      </c>
      <c r="E24" s="20">
        <v>1.19488</v>
      </c>
      <c r="F24" s="21">
        <v>0.01186</v>
      </c>
      <c r="G24" s="20"/>
    </row>
    <row r="25" spans="1:6">
      <c r="A25" s="22"/>
      <c r="B25" s="22"/>
      <c r="C25" s="10"/>
      <c r="D25" s="10"/>
      <c r="E25" s="21"/>
      <c r="F25" s="20"/>
    </row>
    <row r="26" spans="1:6">
      <c r="A26" s="24" t="s">
        <v>18</v>
      </c>
      <c r="B26" s="24"/>
      <c r="C26" s="10"/>
      <c r="D26" s="10"/>
      <c r="E26" s="9"/>
      <c r="F26" s="25"/>
    </row>
    <row r="27" spans="1:6">
      <c r="A27" s="24"/>
      <c r="B27" s="24"/>
      <c r="C27" s="10"/>
      <c r="D27" s="10"/>
      <c r="E27" s="10"/>
      <c r="F27" s="26"/>
    </row>
    <row r="28" spans="1:6">
      <c r="A28" s="24"/>
      <c r="B28" s="24"/>
      <c r="C28" s="10"/>
      <c r="D28" s="10"/>
      <c r="E28" s="10"/>
      <c r="F28" s="27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zoomScale="85" zoomScaleNormal="85" workbookViewId="0">
      <selection activeCell="D31" sqref="D31"/>
    </sheetView>
  </sheetViews>
  <sheetFormatPr defaultColWidth="9" defaultRowHeight="16.5" outlineLevelCol="5"/>
  <cols>
    <col min="1" max="1" width="22.625" style="1" customWidth="1"/>
    <col min="2" max="2" width="28.3833333333333" style="1" customWidth="1"/>
    <col min="3" max="3" width="3.625" style="1" customWidth="1"/>
    <col min="4" max="4" width="31.6166666666667" style="1" customWidth="1"/>
    <col min="5" max="5" width="30.5833333333333" style="1" customWidth="1"/>
    <col min="6" max="6" width="28.25" style="1" customWidth="1"/>
    <col min="7" max="7" width="13.75" style="1" customWidth="1"/>
    <col min="8" max="16384" width="9" style="1"/>
  </cols>
  <sheetData>
    <row r="1" s="1" customFormat="1" ht="22.5" spans="1:6">
      <c r="A1" s="2"/>
      <c r="B1" s="2"/>
      <c r="C1" s="10"/>
      <c r="D1" s="3" t="s">
        <v>19</v>
      </c>
      <c r="E1" s="3"/>
      <c r="F1" s="10"/>
    </row>
    <row r="2" s="1" customFormat="1" spans="1:6">
      <c r="A2" s="2"/>
      <c r="B2" s="2"/>
      <c r="C2" s="10"/>
      <c r="D2" s="18" t="s">
        <v>20</v>
      </c>
      <c r="E2" s="2" t="s">
        <v>21</v>
      </c>
      <c r="F2" s="2"/>
    </row>
    <row r="3" s="1" customFormat="1" spans="1:6">
      <c r="A3" s="2"/>
      <c r="B3" s="2"/>
      <c r="C3" s="10"/>
      <c r="D3" s="18"/>
      <c r="E3" s="9"/>
      <c r="F3" s="9"/>
    </row>
    <row r="4" s="1" customFormat="1" spans="1:6">
      <c r="A4" s="2"/>
      <c r="B4" s="2"/>
      <c r="C4" s="10"/>
      <c r="D4" s="19">
        <v>0</v>
      </c>
      <c r="E4" s="19">
        <v>237</v>
      </c>
      <c r="F4" s="20"/>
    </row>
    <row r="5" s="1" customFormat="1" spans="1:6">
      <c r="A5" s="7" t="s">
        <v>5</v>
      </c>
      <c r="B5" s="8" t="s">
        <v>6</v>
      </c>
      <c r="C5" s="10"/>
      <c r="D5" s="19">
        <v>50</v>
      </c>
      <c r="E5" s="19">
        <v>161</v>
      </c>
      <c r="F5" s="20"/>
    </row>
    <row r="6" s="1" customFormat="1" spans="1:6">
      <c r="A6" s="9"/>
      <c r="B6" s="9"/>
      <c r="C6" s="10"/>
      <c r="D6" s="19">
        <v>100</v>
      </c>
      <c r="E6" s="19">
        <v>130</v>
      </c>
      <c r="F6" s="20"/>
    </row>
    <row r="7" s="1" customFormat="1" spans="1:6">
      <c r="A7" s="4"/>
      <c r="C7" s="10"/>
      <c r="D7" s="19">
        <v>300</v>
      </c>
      <c r="E7" s="19">
        <v>84</v>
      </c>
      <c r="F7" s="20"/>
    </row>
    <row r="8" s="1" customFormat="1" spans="1:6">
      <c r="A8" s="9"/>
      <c r="B8" s="9"/>
      <c r="C8" s="10"/>
      <c r="D8" s="19">
        <v>500</v>
      </c>
      <c r="E8" s="19">
        <v>66</v>
      </c>
      <c r="F8" s="20"/>
    </row>
    <row r="9" s="1" customFormat="1" spans="1:6">
      <c r="A9" s="10"/>
      <c r="B9" s="10"/>
      <c r="C9" s="10"/>
      <c r="D9" s="19">
        <v>800</v>
      </c>
      <c r="E9" s="19">
        <v>53</v>
      </c>
      <c r="F9" s="20"/>
    </row>
    <row r="10" s="1" customFormat="1" spans="1:6">
      <c r="A10" s="11" t="s">
        <v>7</v>
      </c>
      <c r="B10" s="11"/>
      <c r="C10" s="10"/>
      <c r="D10" s="19"/>
      <c r="E10" s="19"/>
      <c r="F10" s="20"/>
    </row>
    <row r="11" s="1" customFormat="1" spans="1:6">
      <c r="A11" s="12" t="s">
        <v>8</v>
      </c>
      <c r="B11" s="12" t="s">
        <v>9</v>
      </c>
      <c r="C11" s="10"/>
      <c r="D11" s="10"/>
      <c r="E11" s="21"/>
      <c r="F11" s="20"/>
    </row>
    <row r="12" s="1" customFormat="1" spans="1:6">
      <c r="A12" s="4" t="s">
        <v>10</v>
      </c>
      <c r="B12" s="4" t="s">
        <v>11</v>
      </c>
      <c r="C12" s="10"/>
      <c r="D12" s="10"/>
      <c r="E12" s="21"/>
      <c r="F12" s="20"/>
    </row>
    <row r="13" s="1" customFormat="1" spans="1:6">
      <c r="A13" s="4"/>
      <c r="B13" s="4"/>
      <c r="C13" s="10"/>
      <c r="D13" s="10"/>
      <c r="E13" s="21"/>
      <c r="F13" s="20"/>
    </row>
    <row r="14" s="1" customFormat="1" spans="1:6">
      <c r="A14" s="4"/>
      <c r="B14" s="4"/>
      <c r="C14" s="10"/>
      <c r="D14" s="10"/>
      <c r="E14" s="21"/>
      <c r="F14" s="20"/>
    </row>
    <row r="15" s="1" customFormat="1" spans="1:6">
      <c r="A15" s="10"/>
      <c r="B15" s="10"/>
      <c r="C15" s="10"/>
      <c r="D15" s="10"/>
      <c r="E15" s="21"/>
      <c r="F15" s="20"/>
    </row>
    <row r="16" s="1" customFormat="1" spans="1:6">
      <c r="A16" s="14"/>
      <c r="B16" s="10"/>
      <c r="C16" s="10"/>
      <c r="D16" s="10"/>
      <c r="E16" s="21"/>
      <c r="F16" s="20"/>
    </row>
    <row r="17" s="1" customFormat="1" spans="1:6">
      <c r="A17" s="14"/>
      <c r="B17" s="14"/>
      <c r="C17" s="10"/>
      <c r="D17" s="10"/>
      <c r="E17" s="21"/>
      <c r="F17" s="20"/>
    </row>
    <row r="18" s="1" customFormat="1" spans="1:6">
      <c r="A18" s="10"/>
      <c r="B18" s="10"/>
      <c r="C18" s="10"/>
      <c r="D18" s="10"/>
      <c r="E18" s="21"/>
      <c r="F18" s="20"/>
    </row>
    <row r="19" s="1" customFormat="1" spans="1:6">
      <c r="A19" s="22" t="s">
        <v>16</v>
      </c>
      <c r="B19" s="22"/>
      <c r="C19" s="10"/>
      <c r="D19" s="10"/>
      <c r="E19" s="21"/>
      <c r="F19" s="20"/>
    </row>
    <row r="20" s="1" customFormat="1" spans="1:6">
      <c r="A20" s="22"/>
      <c r="B20" s="22"/>
      <c r="C20" s="10"/>
      <c r="D20" s="10"/>
      <c r="E20" s="21"/>
      <c r="F20" s="20"/>
    </row>
    <row r="21" s="1" customFormat="1" spans="1:6">
      <c r="A21" s="22"/>
      <c r="B21" s="22"/>
      <c r="C21" s="10"/>
      <c r="D21" s="10"/>
      <c r="E21" s="21"/>
      <c r="F21" s="20"/>
    </row>
    <row r="22" s="1" customFormat="1" spans="1:6">
      <c r="A22" s="22"/>
      <c r="B22" s="22"/>
      <c r="C22" s="10"/>
      <c r="D22" s="10"/>
      <c r="E22" s="21"/>
      <c r="F22" s="20"/>
    </row>
    <row r="23" s="1" customFormat="1" spans="1:6">
      <c r="A23" s="22"/>
      <c r="B23" s="22"/>
      <c r="C23" s="10"/>
      <c r="D23" s="10"/>
      <c r="E23" s="21"/>
      <c r="F23" s="20"/>
    </row>
    <row r="24" s="1" customFormat="1" spans="1:6">
      <c r="A24" s="23"/>
      <c r="B24" s="23"/>
      <c r="C24" s="10"/>
      <c r="D24" s="10"/>
      <c r="E24" s="21"/>
      <c r="F24" s="20"/>
    </row>
    <row r="25" s="1" customFormat="1" spans="1:6">
      <c r="A25" s="22" t="s">
        <v>17</v>
      </c>
      <c r="B25" s="22"/>
      <c r="C25" s="10"/>
      <c r="D25" s="10"/>
      <c r="E25" s="21"/>
      <c r="F25" s="20"/>
    </row>
    <row r="26" s="1" customFormat="1" spans="1:6">
      <c r="A26" s="22"/>
      <c r="B26" s="22"/>
      <c r="C26" s="10"/>
      <c r="D26" s="10"/>
      <c r="E26" s="21"/>
      <c r="F26" s="20"/>
    </row>
    <row r="27" s="1" customFormat="1" spans="1:6">
      <c r="A27" s="24" t="s">
        <v>18</v>
      </c>
      <c r="B27" s="24"/>
      <c r="C27" s="10"/>
      <c r="D27" s="10"/>
      <c r="E27" s="9"/>
      <c r="F27" s="25"/>
    </row>
    <row r="28" s="1" customFormat="1" spans="1:6">
      <c r="A28" s="24"/>
      <c r="B28" s="24"/>
      <c r="C28" s="10"/>
      <c r="D28" s="10"/>
      <c r="E28" s="10"/>
      <c r="F28" s="26"/>
    </row>
    <row r="29" s="1" customFormat="1" spans="1:6">
      <c r="A29" s="24"/>
      <c r="B29" s="24"/>
      <c r="C29" s="10"/>
      <c r="D29" s="10"/>
      <c r="E29" s="10"/>
      <c r="F29" s="27"/>
    </row>
    <row r="30" s="1" customFormat="1" spans="1:6">
      <c r="A30" s="10"/>
      <c r="B30" s="10"/>
      <c r="C30" s="10"/>
      <c r="D30" s="10"/>
      <c r="E30" s="10"/>
      <c r="F30" s="10"/>
    </row>
    <row r="31" s="1" customFormat="1" spans="1:6">
      <c r="A31" s="10"/>
      <c r="B31" s="10"/>
      <c r="C31" s="10"/>
      <c r="D31" s="10"/>
      <c r="E31" s="10"/>
      <c r="F31" s="10"/>
    </row>
  </sheetData>
  <mergeCells count="8">
    <mergeCell ref="A10:B10"/>
    <mergeCell ref="D2:D3"/>
    <mergeCell ref="E2:E3"/>
    <mergeCell ref="F2:F3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zoomScale="85" zoomScaleNormal="85" workbookViewId="0">
      <selection activeCell="B17" sqref="B17"/>
    </sheetView>
  </sheetViews>
  <sheetFormatPr defaultColWidth="9" defaultRowHeight="16.5" outlineLevelCol="7"/>
  <cols>
    <col min="1" max="1" width="22.625" style="1" customWidth="1"/>
    <col min="2" max="2" width="28.3833333333333" style="1" customWidth="1"/>
    <col min="5" max="7" width="19.1083333333333" customWidth="1"/>
    <col min="8" max="8" width="23.2333333333333" customWidth="1"/>
  </cols>
  <sheetData>
    <row r="1" ht="22.5" spans="1:5">
      <c r="A1" s="2"/>
      <c r="B1" s="2"/>
      <c r="E1" s="3" t="s">
        <v>22</v>
      </c>
    </row>
    <row r="2" customHeight="1" spans="1:8">
      <c r="A2" s="2"/>
      <c r="B2" s="2"/>
      <c r="E2" s="4" t="s">
        <v>23</v>
      </c>
      <c r="F2" s="4" t="s">
        <v>24</v>
      </c>
      <c r="G2" s="4" t="s">
        <v>25</v>
      </c>
      <c r="H2" s="4" t="s">
        <v>26</v>
      </c>
    </row>
    <row r="3" customHeight="1" spans="1:8">
      <c r="A3" s="2"/>
      <c r="B3" s="2"/>
      <c r="E3" s="5">
        <v>0</v>
      </c>
      <c r="F3" s="5">
        <v>0</v>
      </c>
      <c r="G3" s="5">
        <f>E3-F13/10*0</f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9.40966</v>
      </c>
      <c r="G4" s="5">
        <f>F4-F13/10*1</f>
        <v>-0.0427680000000006</v>
      </c>
      <c r="H4" s="6">
        <f>G4/F13*100</f>
        <v>-0.0452455178711761</v>
      </c>
    </row>
    <row r="5" customHeight="1" spans="1:8">
      <c r="A5" s="7" t="s">
        <v>5</v>
      </c>
      <c r="B5" s="8" t="s">
        <v>6</v>
      </c>
      <c r="E5" s="5">
        <v>2</v>
      </c>
      <c r="F5" s="5">
        <v>18.86575</v>
      </c>
      <c r="G5" s="5">
        <f>F5-F13/10*2</f>
        <v>-0.0391060000000039</v>
      </c>
      <c r="H5" s="6">
        <f>G5/F13*100</f>
        <v>-0.0413713809827526</v>
      </c>
    </row>
    <row r="6" customHeight="1" spans="1:8">
      <c r="A6" s="9"/>
      <c r="B6" s="9"/>
      <c r="E6" s="5">
        <v>3</v>
      </c>
      <c r="F6" s="5">
        <v>28.3171</v>
      </c>
      <c r="G6" s="5">
        <f>F6-F13/10*3</f>
        <v>-0.0401840000000036</v>
      </c>
      <c r="H6" s="6">
        <f>G6/F13*100</f>
        <v>-0.0425118287068715</v>
      </c>
    </row>
    <row r="7" customHeight="1" spans="1:8">
      <c r="A7" s="4"/>
      <c r="E7" s="5">
        <v>4</v>
      </c>
      <c r="F7" s="5">
        <v>37.76375</v>
      </c>
      <c r="G7" s="5">
        <f>F7-F13/10*4</f>
        <v>-0.0459620000000029</v>
      </c>
      <c r="H7" s="6">
        <f>G7/F13*100</f>
        <v>-0.0486245438738099</v>
      </c>
    </row>
    <row r="8" customHeight="1" spans="1:8">
      <c r="A8" s="9"/>
      <c r="B8" s="9"/>
      <c r="E8" s="5">
        <v>5</v>
      </c>
      <c r="F8" s="5">
        <v>47.21483</v>
      </c>
      <c r="G8" s="5">
        <f>F8-F13/10*5</f>
        <v>-0.0473100000000031</v>
      </c>
      <c r="H8" s="6">
        <f>G8/F13*100</f>
        <v>-0.0500506324935806</v>
      </c>
    </row>
    <row r="9" customHeight="1" spans="1:8">
      <c r="A9" s="10"/>
      <c r="B9" s="10"/>
      <c r="E9" s="5">
        <v>6</v>
      </c>
      <c r="F9" s="5">
        <v>56.67381</v>
      </c>
      <c r="G9" s="5">
        <f>F9-F13/10*6</f>
        <v>-0.0407580000000038</v>
      </c>
      <c r="H9" s="6">
        <f>G9/F13*100</f>
        <v>-0.0431190800924417</v>
      </c>
    </row>
    <row r="10" customHeight="1" spans="1:8">
      <c r="A10" s="11" t="s">
        <v>7</v>
      </c>
      <c r="B10" s="11"/>
      <c r="E10" s="5">
        <v>7</v>
      </c>
      <c r="F10" s="5">
        <v>66.128697</v>
      </c>
      <c r="G10" s="5">
        <f>F10-F13/10*7</f>
        <v>-0.0382990000000092</v>
      </c>
      <c r="H10" s="6">
        <f>G10/F13*100</f>
        <v>-0.0405176320835337</v>
      </c>
    </row>
    <row r="11" customHeight="1" spans="1:8">
      <c r="A11" s="12" t="s">
        <v>8</v>
      </c>
      <c r="B11" s="12" t="s">
        <v>9</v>
      </c>
      <c r="E11" s="5">
        <v>8</v>
      </c>
      <c r="F11" s="5">
        <v>75.57814</v>
      </c>
      <c r="G11" s="5">
        <f>F11-F13/10*8</f>
        <v>-0.0412840000000045</v>
      </c>
      <c r="H11" s="6">
        <f>G11/F13*100</f>
        <v>-0.043675550874341</v>
      </c>
    </row>
    <row r="12" customHeight="1" spans="1:8">
      <c r="A12" s="4" t="s">
        <v>10</v>
      </c>
      <c r="B12" s="4" t="s">
        <v>11</v>
      </c>
      <c r="E12" s="5">
        <v>9</v>
      </c>
      <c r="F12" s="5">
        <v>85.04388</v>
      </c>
      <c r="G12" s="5">
        <f>F12-F13/10*9</f>
        <v>-0.0279720000000054</v>
      </c>
      <c r="H12" s="6">
        <f>G12/F13*100</f>
        <v>-0.0295923967894867</v>
      </c>
    </row>
    <row r="13" customHeight="1" spans="1:8">
      <c r="A13" s="4" t="s">
        <v>12</v>
      </c>
      <c r="B13" s="4" t="s">
        <v>13</v>
      </c>
      <c r="E13" s="5">
        <v>10</v>
      </c>
      <c r="F13" s="5">
        <v>94.52428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  <row r="32" customHeight="1"/>
    <row r="33" customHeight="1"/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位移电压曲线Travel &amp; Voltage</vt:lpstr>
      <vt:lpstr>谐频与负载Freq  vs Load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2020-09-16T05:16:14Z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