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5" windowHeight="12630" activeTab="1"/>
  </bookViews>
  <sheets>
    <sheet name="位移电压曲线Travel &amp; Voltage" sheetId="1" r:id="rId1"/>
    <sheet name="线性度Linearity" sheetId="2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<sst xmlns="http://schemas.openxmlformats.org/spreadsheetml/2006/main" count="24">
  <si>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</si>
  <si>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</si>
  <si>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</si>
  <si>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</si>
  <si>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</si>
  <si>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</si>
  <si>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</si>
  <si>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</si>
  <si>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</si>
  <si>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P76.Z100</t>
  </si>
  <si>
    <t>测试温度/Temperature</t>
  </si>
  <si>
    <t>20℃，31%RH</t>
  </si>
  <si>
    <t>负载/Load</t>
  </si>
  <si>
    <t>500g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</si>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</sst>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23" borderId="2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Voltage'!$D$4:$D$25</c:f>
              <c:numCache>
                <c:formatCode>General</c:formatCode>
                <c:ptCount val="2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150</c:v>
                </c:pt>
                <c:pt idx="12">
                  <c:v>135</c:v>
                </c:pt>
                <c:pt idx="13">
                  <c:v>120</c:v>
                </c:pt>
                <c:pt idx="14">
                  <c:v>105</c:v>
                </c:pt>
                <c:pt idx="15">
                  <c:v>90</c:v>
                </c:pt>
                <c:pt idx="16">
                  <c:v>75</c:v>
                </c:pt>
                <c:pt idx="17">
                  <c:v>60</c:v>
                </c:pt>
                <c:pt idx="18">
                  <c:v>45</c:v>
                </c:pt>
                <c:pt idx="19">
                  <c:v>30</c:v>
                </c:pt>
                <c:pt idx="20">
                  <c:v>15</c:v>
                </c:pt>
                <c:pt idx="21">
                  <c:v>0</c:v>
                </c:pt>
              </c:numCache>
            </c:numRef>
          </c:xVal>
          <c:yVal>
            <c:numRef>
              <c:f>'位移电压曲线Travel &amp; Voltage'!$E$4:$E$25</c:f>
              <c:numCache>
                <c:formatCode>General</c:formatCode>
                <c:ptCount val="22"/>
                <c:pt idx="0">
                  <c:v>0</c:v>
                </c:pt>
                <c:pt idx="1">
                  <c:v>8.79202</c:v>
                </c:pt>
                <c:pt idx="2">
                  <c:v>18.97673</c:v>
                </c:pt>
                <c:pt idx="3">
                  <c:v>30.02378</c:v>
                </c:pt>
                <c:pt idx="4">
                  <c:v>41.32478</c:v>
                </c:pt>
                <c:pt idx="5">
                  <c:v>52.40781</c:v>
                </c:pt>
                <c:pt idx="6">
                  <c:v>62.95787</c:v>
                </c:pt>
                <c:pt idx="7">
                  <c:v>72.83829</c:v>
                </c:pt>
                <c:pt idx="8">
                  <c:v>81.98421</c:v>
                </c:pt>
                <c:pt idx="9">
                  <c:v>90.3822</c:v>
                </c:pt>
                <c:pt idx="10">
                  <c:v>98.182</c:v>
                </c:pt>
                <c:pt idx="11">
                  <c:v>98.08746</c:v>
                </c:pt>
                <c:pt idx="12">
                  <c:v>92.5034</c:v>
                </c:pt>
                <c:pt idx="13">
                  <c:v>85.8641</c:v>
                </c:pt>
                <c:pt idx="14">
                  <c:v>78.37394</c:v>
                </c:pt>
                <c:pt idx="15">
                  <c:v>70.06904</c:v>
                </c:pt>
                <c:pt idx="16">
                  <c:v>60.93281</c:v>
                </c:pt>
                <c:pt idx="17">
                  <c:v>50.94801</c:v>
                </c:pt>
                <c:pt idx="18">
                  <c:v>40.01411</c:v>
                </c:pt>
                <c:pt idx="19">
                  <c:v>28.16156</c:v>
                </c:pt>
                <c:pt idx="20">
                  <c:v>15.28082</c:v>
                </c:pt>
                <c:pt idx="21">
                  <c:v>1.44927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Voltage'!$D$4:$D$25</c:f>
              <c:numCache>
                <c:formatCode>General</c:formatCode>
                <c:ptCount val="22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150</c:v>
                </c:pt>
                <c:pt idx="12">
                  <c:v>135</c:v>
                </c:pt>
                <c:pt idx="13">
                  <c:v>120</c:v>
                </c:pt>
                <c:pt idx="14">
                  <c:v>105</c:v>
                </c:pt>
                <c:pt idx="15">
                  <c:v>90</c:v>
                </c:pt>
                <c:pt idx="16">
                  <c:v>75</c:v>
                </c:pt>
                <c:pt idx="17">
                  <c:v>60</c:v>
                </c:pt>
                <c:pt idx="18">
                  <c:v>45</c:v>
                </c:pt>
                <c:pt idx="19">
                  <c:v>30</c:v>
                </c:pt>
                <c:pt idx="20">
                  <c:v>15</c:v>
                </c:pt>
                <c:pt idx="21">
                  <c:v>0</c:v>
                </c:pt>
              </c:numCache>
            </c:numRef>
          </c:xVal>
          <c:yVal>
            <c:numRef>
              <c:f>'位移电压曲线Travel &amp; Voltage'!$F$4:$F$25</c:f>
              <c:numCache>
                <c:formatCode>General</c:formatCode>
                <c:ptCount val="22"/>
                <c:pt idx="0">
                  <c:v>0</c:v>
                </c:pt>
                <c:pt idx="1">
                  <c:v>9.95606</c:v>
                </c:pt>
                <c:pt idx="2">
                  <c:v>19.97024</c:v>
                </c:pt>
                <c:pt idx="3">
                  <c:v>29.96773</c:v>
                </c:pt>
                <c:pt idx="4">
                  <c:v>39.96949</c:v>
                </c:pt>
                <c:pt idx="5">
                  <c:v>49.98294</c:v>
                </c:pt>
                <c:pt idx="6">
                  <c:v>59.98208</c:v>
                </c:pt>
                <c:pt idx="7">
                  <c:v>69.97474</c:v>
                </c:pt>
                <c:pt idx="8">
                  <c:v>79.97514</c:v>
                </c:pt>
                <c:pt idx="9">
                  <c:v>90.01351</c:v>
                </c:pt>
                <c:pt idx="10">
                  <c:v>100.02032</c:v>
                </c:pt>
                <c:pt idx="11">
                  <c:v>100.02032</c:v>
                </c:pt>
                <c:pt idx="12">
                  <c:v>90.07198</c:v>
                </c:pt>
                <c:pt idx="13">
                  <c:v>80.07281</c:v>
                </c:pt>
                <c:pt idx="14">
                  <c:v>70.06669</c:v>
                </c:pt>
                <c:pt idx="15">
                  <c:v>60.06051</c:v>
                </c:pt>
                <c:pt idx="16">
                  <c:v>50.05164</c:v>
                </c:pt>
                <c:pt idx="17">
                  <c:v>40.04952</c:v>
                </c:pt>
                <c:pt idx="18">
                  <c:v>30.04629</c:v>
                </c:pt>
                <c:pt idx="19">
                  <c:v>20.03936</c:v>
                </c:pt>
                <c:pt idx="20">
                  <c:v>10.03736</c:v>
                </c:pt>
                <c:pt idx="21">
                  <c:v>0.03284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-0.0459626603874083</c:v>
                </c:pt>
                <c:pt idx="2">
                  <c:v>-0.0338171283595165</c:v>
                </c:pt>
                <c:pt idx="3">
                  <c:v>-0.0383582056126194</c:v>
                </c:pt>
                <c:pt idx="4">
                  <c:v>-0.038630150353447</c:v>
                </c:pt>
                <c:pt idx="5">
                  <c:v>-0.0272144700196918</c:v>
                </c:pt>
                <c:pt idx="6">
                  <c:v>-0.0301058824846746</c:v>
                </c:pt>
                <c:pt idx="7">
                  <c:v>-0.0394759784811743</c:v>
                </c:pt>
                <c:pt idx="8">
                  <c:v>-0.041107646926147</c:v>
                </c:pt>
                <c:pt idx="9">
                  <c:v>-0.00477702930764641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215290886591234"/>
              <c:y val="0.361567456745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100965</xdr:colOff>
      <xdr:row>6</xdr:row>
      <xdr:rowOff>71755</xdr:rowOff>
    </xdr:from>
    <xdr:to>
      <xdr:col>7</xdr:col>
      <xdr:colOff>617855</xdr:colOff>
      <xdr:row>27</xdr:row>
      <xdr:rowOff>206375</xdr:rowOff>
    </xdr:to>
    <xdr:graphicFrame>
      <xdr:nvGraphicFramePr>
        <xdr:cNvPr id="14" name="图表 13"/>
        <xdr:cNvGraphicFramePr/>
      </xdr:nvGraphicFramePr>
      <xdr:xfrm>
        <a:off x="3987800" y="140525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2</xdr:row>
      <xdr:rowOff>179705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5765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2</xdr:row>
      <xdr:rowOff>156845</xdr:rowOff>
    </xdr:to>
    <xdr:pic>
      <xdr:nvPicPr>
        <xdr:cNvPr id="3" name="图片 2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533400"/>
        </a:xfrm>
        <a:prstGeom prst="rect">
          <a:avLst/>
        </a:prstGeom>
      </xdr:spPr>
    </xdr:pic>
    <xdr:clientData/>
  </xdr:twoCellAnchor>
  <xdr:twoCellAnchor>
    <xdr:from>
      <xdr:col>2</xdr:col>
      <xdr:colOff>243205</xdr:colOff>
      <xdr:row>15</xdr:row>
      <xdr:rowOff>184785</xdr:rowOff>
    </xdr:from>
    <xdr:to>
      <xdr:col>8</xdr:col>
      <xdr:colOff>429895</xdr:colOff>
      <xdr:row>37</xdr:row>
      <xdr:rowOff>206375</xdr:rowOff>
    </xdr:to>
    <xdr:graphicFrame>
      <xdr:nvGraphicFramePr>
        <xdr:cNvPr id="5" name="图表 2"/>
        <xdr:cNvGraphicFramePr/>
      </xdr:nvGraphicFramePr>
      <xdr:xfrm>
        <a:off x="4130040" y="3404235"/>
        <a:ext cx="7943850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zoomScale="85" zoomScaleNormal="85" workbookViewId="0">
      <selection activeCell="D32" sqref="D32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7" t="s">
        <v>2</v>
      </c>
      <c r="F2" s="17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6">
      <c r="A4" s="2"/>
      <c r="B4" s="2"/>
      <c r="C4" s="10"/>
      <c r="D4" s="10">
        <v>0</v>
      </c>
      <c r="E4" s="18">
        <v>0</v>
      </c>
      <c r="F4" s="19">
        <v>0</v>
      </c>
    </row>
    <row r="5" spans="1:6">
      <c r="A5" s="7" t="s">
        <v>5</v>
      </c>
      <c r="B5" s="8" t="s">
        <v>6</v>
      </c>
      <c r="C5" s="10"/>
      <c r="D5" s="10">
        <v>15</v>
      </c>
      <c r="E5" s="18">
        <v>8.79202</v>
      </c>
      <c r="F5" s="19">
        <v>9.95606</v>
      </c>
    </row>
    <row r="6" spans="1:6">
      <c r="A6" s="9"/>
      <c r="B6" s="9"/>
      <c r="C6" s="10"/>
      <c r="D6" s="10">
        <v>30</v>
      </c>
      <c r="E6" s="18">
        <v>18.97673</v>
      </c>
      <c r="F6" s="19">
        <v>19.97024</v>
      </c>
    </row>
    <row r="7" spans="1:6">
      <c r="A7" s="4"/>
      <c r="C7" s="10"/>
      <c r="D7" s="10">
        <v>45</v>
      </c>
      <c r="E7" s="18">
        <v>30.02378</v>
      </c>
      <c r="F7" s="19">
        <v>29.96773</v>
      </c>
    </row>
    <row r="8" spans="1:6">
      <c r="A8" s="9"/>
      <c r="B8" s="9"/>
      <c r="C8" s="10"/>
      <c r="D8" s="10">
        <v>60</v>
      </c>
      <c r="E8" s="18">
        <v>41.32478</v>
      </c>
      <c r="F8" s="19">
        <v>39.96949</v>
      </c>
    </row>
    <row r="9" spans="1:6">
      <c r="A9" s="10"/>
      <c r="B9" s="10"/>
      <c r="C9" s="10"/>
      <c r="D9" s="10">
        <v>75</v>
      </c>
      <c r="E9" s="18">
        <v>52.40781</v>
      </c>
      <c r="F9" s="19">
        <v>49.98294</v>
      </c>
    </row>
    <row r="10" spans="1:6">
      <c r="A10" s="11" t="s">
        <v>7</v>
      </c>
      <c r="B10" s="11"/>
      <c r="C10" s="10"/>
      <c r="D10" s="10">
        <v>90</v>
      </c>
      <c r="E10" s="18">
        <v>62.95787</v>
      </c>
      <c r="F10" s="19">
        <v>59.98208</v>
      </c>
    </row>
    <row r="11" spans="1:6">
      <c r="A11" s="12" t="s">
        <v>8</v>
      </c>
      <c r="B11" s="12" t="s">
        <v>9</v>
      </c>
      <c r="C11" s="10"/>
      <c r="D11" s="10">
        <v>105</v>
      </c>
      <c r="E11" s="18">
        <v>72.83829</v>
      </c>
      <c r="F11" s="19">
        <v>69.97474</v>
      </c>
    </row>
    <row r="12" spans="1:6">
      <c r="A12" s="4" t="s">
        <v>10</v>
      </c>
      <c r="B12" s="4" t="s">
        <v>11</v>
      </c>
      <c r="C12" s="10"/>
      <c r="D12" s="10">
        <v>120</v>
      </c>
      <c r="E12" s="18">
        <v>81.98421</v>
      </c>
      <c r="F12" s="19">
        <v>79.97514</v>
      </c>
    </row>
    <row r="13" spans="1:6">
      <c r="A13" s="4" t="s">
        <v>12</v>
      </c>
      <c r="B13" s="4" t="s">
        <v>13</v>
      </c>
      <c r="C13" s="10"/>
      <c r="D13" s="10">
        <v>135</v>
      </c>
      <c r="E13" s="18">
        <v>90.3822</v>
      </c>
      <c r="F13" s="19">
        <v>90.01351</v>
      </c>
    </row>
    <row r="14" spans="1:6">
      <c r="A14" s="4" t="s">
        <v>14</v>
      </c>
      <c r="B14" s="4" t="s">
        <v>15</v>
      </c>
      <c r="C14" s="10"/>
      <c r="D14" s="10">
        <v>150</v>
      </c>
      <c r="E14" s="18">
        <v>98.182</v>
      </c>
      <c r="F14" s="19">
        <v>100.02032</v>
      </c>
    </row>
    <row r="15" spans="1:6">
      <c r="A15" s="10"/>
      <c r="B15" s="10"/>
      <c r="C15" s="10"/>
      <c r="D15" s="10">
        <v>150</v>
      </c>
      <c r="E15" s="18">
        <v>98.08746</v>
      </c>
      <c r="F15" s="19">
        <v>100.02032</v>
      </c>
    </row>
    <row r="16" spans="1:6">
      <c r="A16" s="13"/>
      <c r="B16" s="10"/>
      <c r="C16" s="10"/>
      <c r="D16" s="10">
        <v>135</v>
      </c>
      <c r="E16" s="18">
        <v>92.5034</v>
      </c>
      <c r="F16" s="19">
        <v>90.07198</v>
      </c>
    </row>
    <row r="17" spans="1:6">
      <c r="A17" s="13"/>
      <c r="B17" s="13"/>
      <c r="C17" s="10"/>
      <c r="D17" s="10">
        <v>120</v>
      </c>
      <c r="E17" s="18">
        <v>85.8641</v>
      </c>
      <c r="F17" s="19">
        <v>80.07281</v>
      </c>
    </row>
    <row r="18" spans="1:6">
      <c r="A18" s="10"/>
      <c r="B18" s="10"/>
      <c r="C18" s="10"/>
      <c r="D18" s="10">
        <v>105</v>
      </c>
      <c r="E18" s="18">
        <v>78.37394</v>
      </c>
      <c r="F18" s="19">
        <v>70.06669</v>
      </c>
    </row>
    <row r="19" spans="1:6">
      <c r="A19" s="20" t="s">
        <v>16</v>
      </c>
      <c r="B19" s="20"/>
      <c r="C19" s="10"/>
      <c r="D19" s="10">
        <v>90</v>
      </c>
      <c r="E19" s="18">
        <v>70.06904</v>
      </c>
      <c r="F19" s="19">
        <v>60.06051</v>
      </c>
    </row>
    <row r="20" spans="1:6">
      <c r="A20" s="20"/>
      <c r="B20" s="20"/>
      <c r="C20" s="10"/>
      <c r="D20" s="10">
        <v>75</v>
      </c>
      <c r="E20" s="18">
        <v>60.93281</v>
      </c>
      <c r="F20" s="19">
        <v>50.05164</v>
      </c>
    </row>
    <row r="21" spans="1:6">
      <c r="A21" s="20"/>
      <c r="B21" s="20"/>
      <c r="C21" s="10"/>
      <c r="D21" s="10">
        <v>60</v>
      </c>
      <c r="E21" s="18">
        <v>50.94801</v>
      </c>
      <c r="F21" s="19">
        <v>40.04952</v>
      </c>
    </row>
    <row r="22" spans="1:6">
      <c r="A22" s="20"/>
      <c r="B22" s="20"/>
      <c r="C22" s="10"/>
      <c r="D22" s="10">
        <v>45</v>
      </c>
      <c r="E22" s="18">
        <v>40.01411</v>
      </c>
      <c r="F22" s="19">
        <v>30.04629</v>
      </c>
    </row>
    <row r="23" spans="1:6">
      <c r="A23" s="20"/>
      <c r="B23" s="20"/>
      <c r="C23" s="10"/>
      <c r="D23" s="10">
        <v>30</v>
      </c>
      <c r="E23" s="18">
        <v>28.16156</v>
      </c>
      <c r="F23" s="19">
        <v>20.03936</v>
      </c>
    </row>
    <row r="24" spans="1:6">
      <c r="A24" s="21"/>
      <c r="B24" s="21"/>
      <c r="C24" s="10"/>
      <c r="D24" s="10">
        <v>15</v>
      </c>
      <c r="E24" s="18">
        <v>15.28082</v>
      </c>
      <c r="F24" s="19">
        <v>10.03736</v>
      </c>
    </row>
    <row r="25" spans="1:6">
      <c r="A25" s="20" t="s">
        <v>17</v>
      </c>
      <c r="B25" s="20"/>
      <c r="C25" s="10"/>
      <c r="D25" s="10">
        <v>0</v>
      </c>
      <c r="E25" s="18">
        <v>1.44927</v>
      </c>
      <c r="F25" s="19">
        <v>0.03284</v>
      </c>
    </row>
    <row r="26" spans="1:6">
      <c r="A26" s="20"/>
      <c r="B26" s="20"/>
      <c r="C26" s="10"/>
      <c r="D26" s="10"/>
      <c r="E26" s="18"/>
      <c r="F26" s="19"/>
    </row>
    <row r="27" spans="1:6">
      <c r="A27" s="22" t="s">
        <v>18</v>
      </c>
      <c r="B27" s="22"/>
      <c r="C27" s="10"/>
      <c r="D27" s="10"/>
      <c r="E27" s="9"/>
      <c r="F27" s="23"/>
    </row>
    <row r="28" spans="1:6">
      <c r="A28" s="22"/>
      <c r="B28" s="22"/>
      <c r="C28" s="10"/>
      <c r="D28" s="10"/>
      <c r="E28" s="10"/>
      <c r="F28" s="24"/>
    </row>
    <row r="29" spans="1:6">
      <c r="A29" s="22"/>
      <c r="B29" s="22"/>
      <c r="C29" s="10"/>
      <c r="D29" s="10"/>
      <c r="E29" s="10"/>
      <c r="F29" s="25"/>
    </row>
    <row r="30" spans="1:6">
      <c r="A30" s="10"/>
      <c r="B30" s="10"/>
      <c r="C30" s="10"/>
      <c r="D30" s="10"/>
      <c r="E30" s="10"/>
      <c r="F30" s="10"/>
    </row>
    <row r="31" spans="1:6">
      <c r="A31" s="10"/>
      <c r="B31" s="10"/>
      <c r="C31" s="10"/>
      <c r="D31" s="10"/>
      <c r="E31" s="10"/>
      <c r="F31" s="10"/>
    </row>
  </sheetData>
  <mergeCells count="6">
    <mergeCell ref="A10:B10"/>
    <mergeCell ref="D2:D3"/>
    <mergeCell ref="A1:B4"/>
    <mergeCell ref="A27:B29"/>
    <mergeCell ref="A19:B23"/>
    <mergeCell ref="A25:B26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"/>
  <sheetViews>
    <sheetView tabSelected="1" zoomScale="85" zoomScaleNormal="85" workbookViewId="0">
      <selection activeCell="B16" sqref="B16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5" width="19.1083333333333" customWidth="1"/>
    <col min="6" max="6" width="26.475" customWidth="1"/>
    <col min="7" max="8" width="19.108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9.95606</v>
      </c>
      <c r="G4" s="5">
        <f>F4-F13/10*1</f>
        <v>-0.045971999999999</v>
      </c>
      <c r="H4" s="6">
        <f>G4/F13*100</f>
        <v>-0.0459626603874083</v>
      </c>
    </row>
    <row r="5" customHeight="1" spans="1:8">
      <c r="A5" s="7" t="s">
        <v>5</v>
      </c>
      <c r="B5" s="8" t="s">
        <v>6</v>
      </c>
      <c r="E5" s="5">
        <v>2</v>
      </c>
      <c r="F5" s="5">
        <v>19.97024</v>
      </c>
      <c r="G5" s="5">
        <f>F5-F13/10*2</f>
        <v>-0.0338239999999992</v>
      </c>
      <c r="H5" s="6">
        <f>G5/F13*100</f>
        <v>-0.0338171283595165</v>
      </c>
    </row>
    <row r="6" customHeight="1" spans="1:8">
      <c r="A6" s="9"/>
      <c r="B6" s="9"/>
      <c r="E6" s="5">
        <v>3</v>
      </c>
      <c r="F6" s="5">
        <v>29.96773</v>
      </c>
      <c r="G6" s="5">
        <f>F6-F13/10*3</f>
        <v>-0.0383659999999999</v>
      </c>
      <c r="H6" s="6">
        <f>G6/F13*100</f>
        <v>-0.0383582056126194</v>
      </c>
    </row>
    <row r="7" customHeight="1" spans="1:8">
      <c r="A7" s="4"/>
      <c r="E7" s="5">
        <v>4</v>
      </c>
      <c r="F7" s="5">
        <v>39.96949</v>
      </c>
      <c r="G7" s="5">
        <f>F7-F13/10*4</f>
        <v>-0.0386379999999988</v>
      </c>
      <c r="H7" s="6">
        <f>G7/F13*100</f>
        <v>-0.038630150353447</v>
      </c>
    </row>
    <row r="8" customHeight="1" spans="1:8">
      <c r="A8" s="9"/>
      <c r="B8" s="9"/>
      <c r="E8" s="5">
        <v>5</v>
      </c>
      <c r="F8" s="5">
        <v>49.98294</v>
      </c>
      <c r="G8" s="5">
        <f>F8-F13/10*5</f>
        <v>-0.0272199999999998</v>
      </c>
      <c r="H8" s="6">
        <f>G8/F13*100</f>
        <v>-0.0272144700196918</v>
      </c>
    </row>
    <row r="9" customHeight="1" spans="1:8">
      <c r="A9" s="10"/>
      <c r="B9" s="10"/>
      <c r="E9" s="5">
        <v>6</v>
      </c>
      <c r="F9" s="5">
        <v>59.98208</v>
      </c>
      <c r="G9" s="5">
        <f>F9-F13/10*6</f>
        <v>-0.0301119999999955</v>
      </c>
      <c r="H9" s="6">
        <f>G9/F13*100</f>
        <v>-0.0301058824846746</v>
      </c>
    </row>
    <row r="10" customHeight="1" spans="1:8">
      <c r="A10" s="11" t="s">
        <v>7</v>
      </c>
      <c r="B10" s="11"/>
      <c r="E10" s="5">
        <v>7</v>
      </c>
      <c r="F10" s="5">
        <v>69.97474</v>
      </c>
      <c r="G10" s="5">
        <f>F10-F13/10*7</f>
        <v>-0.0394840000000016</v>
      </c>
      <c r="H10" s="6">
        <f>G10/F13*100</f>
        <v>-0.0394759784811743</v>
      </c>
    </row>
    <row r="11" customHeight="1" spans="1:8">
      <c r="A11" s="12" t="s">
        <v>8</v>
      </c>
      <c r="B11" s="12" t="s">
        <v>9</v>
      </c>
      <c r="E11" s="5">
        <v>8</v>
      </c>
      <c r="F11" s="5">
        <v>79.97514</v>
      </c>
      <c r="G11" s="5">
        <f>F11-F13/10*8</f>
        <v>-0.0411160000000024</v>
      </c>
      <c r="H11" s="6">
        <f>G11/F13*100</f>
        <v>-0.041107646926147</v>
      </c>
    </row>
    <row r="12" customHeight="1" spans="1:8">
      <c r="A12" s="4" t="s">
        <v>10</v>
      </c>
      <c r="B12" s="4" t="s">
        <v>11</v>
      </c>
      <c r="E12" s="5">
        <v>9</v>
      </c>
      <c r="F12" s="5">
        <v>90.01351</v>
      </c>
      <c r="G12" s="5">
        <f>F12-F13/10*9</f>
        <v>-0.00477800000000173</v>
      </c>
      <c r="H12" s="6">
        <f>G12/F13*100</f>
        <v>-0.00477702930764641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100.02032</v>
      </c>
      <c r="G13" s="5">
        <v>0</v>
      </c>
      <c r="H13" s="6">
        <f>G13/F13*100</f>
        <v>0</v>
      </c>
    </row>
    <row r="14" customHeight="1" spans="1:2">
      <c r="A14" s="4" t="s">
        <v>14</v>
      </c>
      <c r="B14" s="4" t="s">
        <v>15</v>
      </c>
    </row>
    <row r="15" customHeight="1" spans="1:2">
      <c r="A15" s="10"/>
      <c r="B15" s="10"/>
    </row>
    <row r="16" customHeight="1" spans="1:2">
      <c r="A16" s="13"/>
      <c r="B16" s="10"/>
    </row>
    <row r="17" customHeight="1" spans="1:2">
      <c r="A17" s="13"/>
      <c r="B17" s="13"/>
    </row>
    <row r="18" customHeight="1" spans="1:2">
      <c r="A18" s="10"/>
      <c r="B18" s="10"/>
    </row>
    <row r="19" customHeight="1" spans="1:2">
      <c r="A19" s="14" t="s">
        <v>16</v>
      </c>
      <c r="B19" s="14"/>
    </row>
    <row r="20" customHeight="1" spans="1:2">
      <c r="A20" s="14"/>
      <c r="B20" s="14"/>
    </row>
    <row r="21" customHeight="1" spans="1:2">
      <c r="A21" s="14"/>
      <c r="B21" s="14"/>
    </row>
    <row r="22" customHeight="1" spans="1:2">
      <c r="A22" s="14"/>
      <c r="B22" s="14"/>
    </row>
    <row r="23" customHeight="1" spans="1:2">
      <c r="A23" s="14"/>
      <c r="B23" s="14"/>
    </row>
    <row r="24" customHeight="1" spans="1:2">
      <c r="A24" s="15"/>
      <c r="B24" s="15"/>
    </row>
    <row r="25" customHeight="1" spans="1:2">
      <c r="A25" s="14" t="s">
        <v>17</v>
      </c>
      <c r="B25" s="14"/>
    </row>
    <row r="26" customHeight="1" spans="1:2">
      <c r="A26" s="14"/>
      <c r="B26" s="14"/>
    </row>
    <row r="27" customHeight="1" spans="1:2">
      <c r="A27" s="16" t="s">
        <v>18</v>
      </c>
      <c r="B27" s="16"/>
    </row>
    <row r="28" customHeight="1" spans="1:2">
      <c r="A28" s="16"/>
      <c r="B28" s="16"/>
    </row>
    <row r="29" customHeight="1" spans="1:2">
      <c r="A29" s="16"/>
      <c r="B29" s="16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2020-12-01T01:41:43Z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