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748" activeTab="1"/>
  </bookViews>
  <sheets>
    <sheet name="角位移与电压Angle vs Volt" sheetId="1" r:id="rId1"/>
    <sheet name="线性度Linearity" sheetId="2" r:id="rId2"/>
  </sheets>
  <definedNames>
    <definedName name="_xlnm._FilterDatabase" localSheetId="0" hidden="1">'角位移与电压Angle vs Volt'!$F$3:$F$13</definedName>
  </definedNames>
  <calcPr calcId="144525" concurrentCalc="0"/>
</workbook>
</file>

<file path=xl/sharedStrings.xml><?xml version="1.0" encoding="utf-8"?>
<sst xmlns="http://schemas.openxmlformats.org/spreadsheetml/2006/main" count="25">
  <si>
    <t>角位移与电压曲线/Angular Travel vs Voltage Curve</t>
  </si>
  <si>
    <t>电压Voltage (V)</t>
  </si>
  <si>
    <t xml:space="preserve">开环Open-loop </t>
  </si>
  <si>
    <t>闭环Closed-loop</t>
  </si>
  <si>
    <t>角度Angle (s)</t>
  </si>
  <si>
    <t>www.coremorrow.com</t>
  </si>
  <si>
    <t>微信服务号/Wechat</t>
  </si>
  <si>
    <t>测试环境/Test Condition</t>
  </si>
  <si>
    <t>型号/Model</t>
  </si>
  <si>
    <t>N33.T1S</t>
  </si>
  <si>
    <t>测试温度/Temperature</t>
  </si>
  <si>
    <t>20℃，31%RH</t>
  </si>
  <si>
    <t>负载/Load</t>
  </si>
  <si>
    <t>空载 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</si>
  <si>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</si>
  <si>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</si>
  <si>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</si>
  <si>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</si>
  <si>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</si>
  <si>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</si>
  <si>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</si>
  <si>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输出角度Angle（s）</t>
  </si>
  <si>
    <t>偏差角度Deviation（s）</t>
  </si>
  <si>
    <t>线性度Linearity（%F.S.）</t>
  </si>
  <si>
    <t xml:space="preserve">0~120V，对应控制输入/control input： 0~10V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</si>
</sst>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1" fillId="6" borderId="1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4" fillId="2" borderId="0" xfId="0" applyFont="1" applyFill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角位移与电压曲线</a:t>
            </a:r>
            <a:r>
              <a:rPr lang="en-US" altLang="zh-CN"/>
              <a:t>/</a:t>
            </a:r>
            <a:r>
              <a:rPr lang="en-US" altLang="en-US"/>
              <a:t>Angular Travel vs Voltage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'角位移与电压Angle vs Volt'!$E$2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Volt'!$E$4:$E$24</c:f>
              <c:numCache>
                <c:formatCode>General</c:formatCode>
                <c:ptCount val="21"/>
                <c:pt idx="0">
                  <c:v>0</c:v>
                </c:pt>
                <c:pt idx="1">
                  <c:v>19.75</c:v>
                </c:pt>
                <c:pt idx="2">
                  <c:v>42.69</c:v>
                </c:pt>
                <c:pt idx="3">
                  <c:v>67.99</c:v>
                </c:pt>
                <c:pt idx="4">
                  <c:v>95.24</c:v>
                </c:pt>
                <c:pt idx="5">
                  <c:v>123.54</c:v>
                </c:pt>
                <c:pt idx="6">
                  <c:v>152.29</c:v>
                </c:pt>
                <c:pt idx="7">
                  <c:v>181.77</c:v>
                </c:pt>
                <c:pt idx="8">
                  <c:v>211.26</c:v>
                </c:pt>
                <c:pt idx="9">
                  <c:v>241.49</c:v>
                </c:pt>
                <c:pt idx="10">
                  <c:v>272.5</c:v>
                </c:pt>
                <c:pt idx="11">
                  <c:v>253.09</c:v>
                </c:pt>
                <c:pt idx="12">
                  <c:v>230.26</c:v>
                </c:pt>
                <c:pt idx="13">
                  <c:v>205.24</c:v>
                </c:pt>
                <c:pt idx="14">
                  <c:v>178.47</c:v>
                </c:pt>
                <c:pt idx="15">
                  <c:v>150.58</c:v>
                </c:pt>
                <c:pt idx="16">
                  <c:v>122.2</c:v>
                </c:pt>
                <c:pt idx="17">
                  <c:v>93.03</c:v>
                </c:pt>
                <c:pt idx="18">
                  <c:v>63.31</c:v>
                </c:pt>
                <c:pt idx="19">
                  <c:v>33.35</c:v>
                </c:pt>
                <c:pt idx="20">
                  <c:v>2.42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'角位移与电压Angle vs Volt'!$F$2</c:f>
              <c:strCache>
                <c:ptCount val="1"/>
                <c:pt idx="0">
                  <c:v>闭环Closed-loop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'角位移与电压Angle vs Volt'!$D$4:$D$24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'角位移与电压Angle vs Volt'!$F$4:$F$24</c:f>
              <c:numCache>
                <c:formatCode>General</c:formatCode>
                <c:ptCount val="21"/>
                <c:pt idx="0">
                  <c:v>0</c:v>
                </c:pt>
                <c:pt idx="1">
                  <c:v>27.39</c:v>
                </c:pt>
                <c:pt idx="2">
                  <c:v>54.92</c:v>
                </c:pt>
                <c:pt idx="3">
                  <c:v>82.44</c:v>
                </c:pt>
                <c:pt idx="4">
                  <c:v>110.02</c:v>
                </c:pt>
                <c:pt idx="5">
                  <c:v>137.63</c:v>
                </c:pt>
                <c:pt idx="6">
                  <c:v>165.25</c:v>
                </c:pt>
                <c:pt idx="7">
                  <c:v>192.81</c:v>
                </c:pt>
                <c:pt idx="8">
                  <c:v>220.32</c:v>
                </c:pt>
                <c:pt idx="9">
                  <c:v>247.69</c:v>
                </c:pt>
                <c:pt idx="10">
                  <c:v>274.97</c:v>
                </c:pt>
                <c:pt idx="11">
                  <c:v>247.85</c:v>
                </c:pt>
                <c:pt idx="12">
                  <c:v>220.66</c:v>
                </c:pt>
                <c:pt idx="13">
                  <c:v>193.41</c:v>
                </c:pt>
                <c:pt idx="14">
                  <c:v>166</c:v>
                </c:pt>
                <c:pt idx="15">
                  <c:v>138.49</c:v>
                </c:pt>
                <c:pt idx="16">
                  <c:v>110.93</c:v>
                </c:pt>
                <c:pt idx="17">
                  <c:v>83.25</c:v>
                </c:pt>
                <c:pt idx="18">
                  <c:v>55.55</c:v>
                </c:pt>
                <c:pt idx="19">
                  <c:v>27.81</c:v>
                </c:pt>
                <c:pt idx="20">
                  <c:v>0.13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角度</a:t>
                </a:r>
                <a:r>
                  <a:rPr lang="en-US" altLang="zh-CN"/>
                  <a:t>Angle</a:t>
                </a:r>
                <a:r>
                  <a:rPr lang="en-US"/>
                  <a:t>(</a:t>
                </a:r>
                <a:r>
                  <a:rPr lang="en-US" altLang="zh-CN"/>
                  <a:t>s</a:t>
                </a:r>
                <a:r>
                  <a:rPr lang="en-US"/>
                  <a:t>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  <a:endParaRPr lang="zh-CN" altLang="en-US"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Linearity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General</c:formatCode>
                <c:ptCount val="11"/>
                <c:pt idx="0">
                  <c:v>0</c:v>
                </c:pt>
                <c:pt idx="1">
                  <c:v>-0.0389133360002894</c:v>
                </c:pt>
                <c:pt idx="2">
                  <c:v>-0.0269120267665531</c:v>
                </c:pt>
                <c:pt idx="3">
                  <c:v>-0.0185474779066763</c:v>
                </c:pt>
                <c:pt idx="4">
                  <c:v>0.0116376331963526</c:v>
                </c:pt>
                <c:pt idx="5">
                  <c:v>0.0527330254209587</c:v>
                </c:pt>
                <c:pt idx="6">
                  <c:v>0.0974651780194309</c:v>
                </c:pt>
                <c:pt idx="7">
                  <c:v>0.120376768374738</c:v>
                </c:pt>
                <c:pt idx="8">
                  <c:v>0.125104556860767</c:v>
                </c:pt>
                <c:pt idx="9">
                  <c:v>0.0789177001127546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121471</xdr:colOff>
      <xdr:row>6</xdr:row>
      <xdr:rowOff>20246</xdr:rowOff>
    </xdr:from>
    <xdr:to>
      <xdr:col>7</xdr:col>
      <xdr:colOff>638361</xdr:colOff>
      <xdr:row>27</xdr:row>
      <xdr:rowOff>180639</xdr:rowOff>
    </xdr:to>
    <xdr:graphicFrame>
      <xdr:nvGraphicFramePr>
        <xdr:cNvPr id="14" name="图表 13"/>
        <xdr:cNvGraphicFramePr/>
      </xdr:nvGraphicFramePr>
      <xdr:xfrm>
        <a:off x="4007485" y="1353185"/>
        <a:ext cx="7393940" cy="45612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103391</xdr:colOff>
      <xdr:row>4</xdr:row>
      <xdr:rowOff>129987</xdr:rowOff>
    </xdr:from>
    <xdr:to>
      <xdr:col>8</xdr:col>
      <xdr:colOff>290081</xdr:colOff>
      <xdr:row>26</xdr:row>
      <xdr:rowOff>193038</xdr:rowOff>
    </xdr:to>
    <xdr:graphicFrame>
      <xdr:nvGraphicFramePr>
        <xdr:cNvPr id="5" name="图表 2"/>
        <xdr:cNvGraphicFramePr/>
      </xdr:nvGraphicFramePr>
      <xdr:xfrm>
        <a:off x="3989070" y="1043940"/>
        <a:ext cx="9235440" cy="49091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zoomScale="85" zoomScaleNormal="85" workbookViewId="0">
      <selection activeCell="F4" sqref="F4:F15"/>
    </sheetView>
  </sheetViews>
  <sheetFormatPr defaultColWidth="9" defaultRowHeight="16.5" outlineLevelCol="6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8"/>
      <c r="D1" s="3" t="s">
        <v>0</v>
      </c>
      <c r="E1" s="3"/>
      <c r="F1" s="8"/>
    </row>
    <row r="2" spans="1:6">
      <c r="A2" s="2"/>
      <c r="B2" s="2"/>
      <c r="C2" s="8"/>
      <c r="D2" s="2" t="s">
        <v>1</v>
      </c>
      <c r="E2" s="16" t="s">
        <v>2</v>
      </c>
      <c r="F2" s="16" t="s">
        <v>3</v>
      </c>
    </row>
    <row r="3" spans="1:6">
      <c r="A3" s="2"/>
      <c r="B3" s="2"/>
      <c r="C3" s="8"/>
      <c r="D3" s="8"/>
      <c r="E3" s="2" t="s">
        <v>4</v>
      </c>
      <c r="F3" s="2" t="s">
        <v>4</v>
      </c>
    </row>
    <row r="4" spans="1:7">
      <c r="A4" s="2"/>
      <c r="B4" s="2"/>
      <c r="C4" s="8"/>
      <c r="D4" s="8">
        <v>0</v>
      </c>
      <c r="E4" s="17">
        <v>0</v>
      </c>
      <c r="F4" s="18">
        <v>0</v>
      </c>
      <c r="G4" s="17"/>
    </row>
    <row r="5" spans="1:7">
      <c r="A5" s="5" t="s">
        <v>5</v>
      </c>
      <c r="B5" s="6" t="s">
        <v>6</v>
      </c>
      <c r="C5" s="8"/>
      <c r="D5" s="8">
        <v>12</v>
      </c>
      <c r="E5" s="17">
        <v>19.75</v>
      </c>
      <c r="F5" s="18">
        <v>27.39</v>
      </c>
      <c r="G5" s="17"/>
    </row>
    <row r="6" spans="1:7">
      <c r="A6" s="7"/>
      <c r="B6" s="7"/>
      <c r="C6" s="8"/>
      <c r="D6" s="8">
        <v>24</v>
      </c>
      <c r="E6" s="17">
        <v>42.69</v>
      </c>
      <c r="F6" s="18">
        <v>54.92</v>
      </c>
      <c r="G6" s="17"/>
    </row>
    <row r="7" spans="1:7">
      <c r="A7" s="4"/>
      <c r="C7" s="8"/>
      <c r="D7" s="8">
        <v>36</v>
      </c>
      <c r="E7" s="17">
        <v>67.99</v>
      </c>
      <c r="F7" s="18">
        <v>82.44</v>
      </c>
      <c r="G7" s="17"/>
    </row>
    <row r="8" spans="1:7">
      <c r="A8" s="7"/>
      <c r="B8" s="7"/>
      <c r="C8" s="8"/>
      <c r="D8" s="8">
        <v>48</v>
      </c>
      <c r="E8" s="17">
        <v>95.24</v>
      </c>
      <c r="F8" s="18">
        <v>110.02</v>
      </c>
      <c r="G8" s="17"/>
    </row>
    <row r="9" spans="1:7">
      <c r="A9" s="8"/>
      <c r="B9" s="8"/>
      <c r="C9" s="8"/>
      <c r="D9" s="8">
        <v>60</v>
      </c>
      <c r="E9" s="17">
        <v>123.54</v>
      </c>
      <c r="F9" s="18">
        <v>137.63</v>
      </c>
      <c r="G9" s="17"/>
    </row>
    <row r="10" spans="1:7">
      <c r="A10" s="9" t="s">
        <v>7</v>
      </c>
      <c r="B10" s="9"/>
      <c r="C10" s="8"/>
      <c r="D10" s="8">
        <v>72</v>
      </c>
      <c r="E10" s="17">
        <v>152.29</v>
      </c>
      <c r="F10" s="18">
        <v>165.25</v>
      </c>
      <c r="G10" s="17"/>
    </row>
    <row r="11" spans="1:7">
      <c r="A11" s="10" t="s">
        <v>8</v>
      </c>
      <c r="B11" s="10" t="s">
        <v>9</v>
      </c>
      <c r="C11" s="8"/>
      <c r="D11" s="8">
        <v>84</v>
      </c>
      <c r="E11" s="17">
        <v>181.77</v>
      </c>
      <c r="F11" s="18">
        <v>192.81</v>
      </c>
      <c r="G11" s="17"/>
    </row>
    <row r="12" spans="1:7">
      <c r="A12" s="4" t="s">
        <v>10</v>
      </c>
      <c r="B12" s="4" t="s">
        <v>11</v>
      </c>
      <c r="C12" s="8"/>
      <c r="D12" s="8">
        <v>96</v>
      </c>
      <c r="E12" s="17">
        <v>211.26</v>
      </c>
      <c r="F12" s="18">
        <v>220.32</v>
      </c>
      <c r="G12" s="17"/>
    </row>
    <row r="13" spans="1:7">
      <c r="A13" s="4" t="s">
        <v>12</v>
      </c>
      <c r="B13" s="4" t="s">
        <v>13</v>
      </c>
      <c r="C13" s="8"/>
      <c r="D13" s="8">
        <v>108</v>
      </c>
      <c r="E13" s="17">
        <v>241.49</v>
      </c>
      <c r="F13" s="18">
        <v>247.69</v>
      </c>
      <c r="G13" s="17"/>
    </row>
    <row r="14" spans="1:7">
      <c r="A14" s="4" t="s">
        <v>14</v>
      </c>
      <c r="B14" s="4" t="s">
        <v>15</v>
      </c>
      <c r="C14" s="8"/>
      <c r="D14" s="8">
        <v>120</v>
      </c>
      <c r="E14" s="17">
        <v>272.5</v>
      </c>
      <c r="F14" s="18">
        <v>274.97</v>
      </c>
      <c r="G14" s="17"/>
    </row>
    <row r="15" spans="1:7">
      <c r="A15" s="12"/>
      <c r="B15" s="8"/>
      <c r="C15" s="8"/>
      <c r="D15" s="8">
        <v>108</v>
      </c>
      <c r="E15" s="17">
        <v>253.09</v>
      </c>
      <c r="F15" s="18">
        <v>247.85</v>
      </c>
      <c r="G15" s="17"/>
    </row>
    <row r="16" spans="1:7">
      <c r="A16" s="12"/>
      <c r="B16" s="12"/>
      <c r="C16" s="8"/>
      <c r="D16" s="8">
        <v>96</v>
      </c>
      <c r="E16" s="17">
        <v>230.26</v>
      </c>
      <c r="F16" s="18">
        <v>220.66</v>
      </c>
      <c r="G16" s="17"/>
    </row>
    <row r="17" spans="1:7">
      <c r="A17" s="8"/>
      <c r="B17" s="8"/>
      <c r="C17" s="8"/>
      <c r="D17" s="8">
        <v>84</v>
      </c>
      <c r="E17" s="17">
        <v>205.24</v>
      </c>
      <c r="F17" s="18">
        <v>193.41</v>
      </c>
      <c r="G17" s="17"/>
    </row>
    <row r="18" spans="1:7">
      <c r="A18" s="19" t="s">
        <v>16</v>
      </c>
      <c r="B18" s="19"/>
      <c r="C18" s="8"/>
      <c r="D18" s="8">
        <v>72</v>
      </c>
      <c r="E18" s="17">
        <v>178.47</v>
      </c>
      <c r="F18" s="18">
        <v>166</v>
      </c>
      <c r="G18" s="17"/>
    </row>
    <row r="19" spans="1:7">
      <c r="A19" s="19"/>
      <c r="B19" s="19"/>
      <c r="C19" s="8"/>
      <c r="D19" s="8">
        <v>60</v>
      </c>
      <c r="E19" s="17">
        <v>150.58</v>
      </c>
      <c r="F19" s="18">
        <v>138.49</v>
      </c>
      <c r="G19" s="17"/>
    </row>
    <row r="20" spans="1:7">
      <c r="A20" s="19"/>
      <c r="B20" s="19"/>
      <c r="C20" s="8"/>
      <c r="D20" s="8">
        <v>48</v>
      </c>
      <c r="E20" s="17">
        <v>122.2</v>
      </c>
      <c r="F20" s="18">
        <v>110.93</v>
      </c>
      <c r="G20" s="17"/>
    </row>
    <row r="21" spans="1:7">
      <c r="A21" s="19"/>
      <c r="B21" s="19"/>
      <c r="C21" s="8"/>
      <c r="D21" s="8">
        <v>36</v>
      </c>
      <c r="E21" s="17">
        <v>93.03</v>
      </c>
      <c r="F21" s="18">
        <v>83.25</v>
      </c>
      <c r="G21" s="17"/>
    </row>
    <row r="22" spans="1:7">
      <c r="A22" s="19"/>
      <c r="B22" s="19"/>
      <c r="C22" s="8"/>
      <c r="D22" s="8">
        <v>24</v>
      </c>
      <c r="E22" s="17">
        <v>63.31</v>
      </c>
      <c r="F22" s="18">
        <v>55.55</v>
      </c>
      <c r="G22" s="17"/>
    </row>
    <row r="23" spans="1:7">
      <c r="A23" s="20"/>
      <c r="B23" s="20"/>
      <c r="C23" s="8"/>
      <c r="D23" s="8">
        <v>12</v>
      </c>
      <c r="E23" s="17">
        <v>33.35</v>
      </c>
      <c r="F23" s="18">
        <v>27.81</v>
      </c>
      <c r="G23" s="17"/>
    </row>
    <row r="24" spans="1:7">
      <c r="A24" s="19" t="s">
        <v>17</v>
      </c>
      <c r="B24" s="19"/>
      <c r="C24" s="8"/>
      <c r="D24" s="8">
        <v>0</v>
      </c>
      <c r="E24" s="17">
        <v>2.42</v>
      </c>
      <c r="F24" s="18">
        <v>0.13</v>
      </c>
      <c r="G24" s="17"/>
    </row>
    <row r="25" spans="1:6">
      <c r="A25" s="19"/>
      <c r="B25" s="19"/>
      <c r="C25" s="8"/>
      <c r="D25" s="8"/>
      <c r="E25" s="18"/>
      <c r="F25" s="17"/>
    </row>
    <row r="26" spans="1:6">
      <c r="A26" s="21" t="s">
        <v>18</v>
      </c>
      <c r="B26" s="21"/>
      <c r="C26" s="8"/>
      <c r="D26" s="8"/>
      <c r="E26" s="7"/>
      <c r="F26" s="22"/>
    </row>
    <row r="27" spans="1:6">
      <c r="A27" s="21"/>
      <c r="B27" s="21"/>
      <c r="C27" s="8"/>
      <c r="D27" s="8"/>
      <c r="E27" s="8"/>
      <c r="F27" s="23"/>
    </row>
    <row r="28" spans="1:6">
      <c r="A28" s="21"/>
      <c r="B28" s="21"/>
      <c r="C28" s="8"/>
      <c r="D28" s="8"/>
      <c r="E28" s="8"/>
      <c r="F28" s="24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abSelected="1" zoomScale="85" zoomScaleNormal="85" workbookViewId="0">
      <selection activeCell="F32" sqref="F32"/>
    </sheetView>
  </sheetViews>
  <sheetFormatPr defaultColWidth="9" defaultRowHeight="16.5" customHeight="1" outlineLevelCol="7"/>
  <cols>
    <col min="1" max="1" width="22.625" style="1" customWidth="1"/>
    <col min="2" max="2" width="28.375" style="1" customWidth="1"/>
    <col min="3" max="4" width="3.625" customWidth="1"/>
    <col min="5" max="8" width="27.875" customWidth="1"/>
  </cols>
  <sheetData>
    <row r="1" ht="22.5" customHeight="1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4">
        <v>0</v>
      </c>
      <c r="F3" s="4">
        <v>0</v>
      </c>
      <c r="G3" s="4">
        <f>E3-F13/10*0</f>
        <v>0</v>
      </c>
      <c r="H3" s="4">
        <f>G3/F13*100</f>
        <v>0</v>
      </c>
    </row>
    <row r="4" customHeight="1" spans="1:8">
      <c r="A4" s="2"/>
      <c r="B4" s="2"/>
      <c r="E4" s="4">
        <v>1</v>
      </c>
      <c r="F4" s="4">
        <v>27.39</v>
      </c>
      <c r="G4" s="4">
        <f>F4-F13/10*1</f>
        <v>-0.106999999999996</v>
      </c>
      <c r="H4" s="4">
        <f>G4/F13*100</f>
        <v>-0.0389133360002894</v>
      </c>
    </row>
    <row r="5" customHeight="1" spans="1:8">
      <c r="A5" s="5" t="s">
        <v>5</v>
      </c>
      <c r="B5" s="6" t="s">
        <v>6</v>
      </c>
      <c r="E5" s="4">
        <v>2</v>
      </c>
      <c r="F5" s="4">
        <v>54.92</v>
      </c>
      <c r="G5" s="4">
        <f>F5-F13/10*2</f>
        <v>-0.073999999999991</v>
      </c>
      <c r="H5" s="4">
        <f>G5/F13*100</f>
        <v>-0.0269120267665531</v>
      </c>
    </row>
    <row r="6" customHeight="1" spans="1:8">
      <c r="A6" s="7"/>
      <c r="B6" s="7"/>
      <c r="E6" s="4">
        <v>3</v>
      </c>
      <c r="F6" s="4">
        <v>82.44</v>
      </c>
      <c r="G6" s="4">
        <f>F6-F13/10*3</f>
        <v>-0.0509999999999877</v>
      </c>
      <c r="H6" s="4">
        <f>G6/F13*100</f>
        <v>-0.0185474779066763</v>
      </c>
    </row>
    <row r="7" customHeight="1" spans="1:8">
      <c r="A7" s="4"/>
      <c r="E7" s="4">
        <v>4</v>
      </c>
      <c r="F7" s="4">
        <v>110.02</v>
      </c>
      <c r="G7" s="4">
        <f>F7-F13/10*4</f>
        <v>0.0320000000000107</v>
      </c>
      <c r="H7" s="4">
        <f>G7/F13*100</f>
        <v>0.0116376331963526</v>
      </c>
    </row>
    <row r="8" customHeight="1" spans="1:8">
      <c r="A8" s="7"/>
      <c r="B8" s="7"/>
      <c r="E8" s="4">
        <v>5</v>
      </c>
      <c r="F8" s="4">
        <v>137.63</v>
      </c>
      <c r="G8" s="4">
        <f>F8-F13/10*5</f>
        <v>0.14500000000001</v>
      </c>
      <c r="H8" s="4">
        <f>G8/F13*100</f>
        <v>0.0527330254209587</v>
      </c>
    </row>
    <row r="9" customHeight="1" spans="1:8">
      <c r="A9" s="8"/>
      <c r="B9" s="8"/>
      <c r="E9" s="4">
        <v>6</v>
      </c>
      <c r="F9" s="4">
        <v>165.25</v>
      </c>
      <c r="G9" s="4">
        <f>F9-F13/10*6</f>
        <v>0.268000000000029</v>
      </c>
      <c r="H9" s="4">
        <f>G9/F13*100</f>
        <v>0.0974651780194309</v>
      </c>
    </row>
    <row r="10" customHeight="1" spans="1:8">
      <c r="A10" s="9" t="s">
        <v>7</v>
      </c>
      <c r="B10" s="9"/>
      <c r="E10" s="4">
        <v>7</v>
      </c>
      <c r="F10" s="4">
        <v>192.81</v>
      </c>
      <c r="G10" s="4">
        <f>F10-F13/10*7</f>
        <v>0.331000000000017</v>
      </c>
      <c r="H10" s="4">
        <f>G10/F13*100</f>
        <v>0.120376768374738</v>
      </c>
    </row>
    <row r="11" customHeight="1" spans="1:8">
      <c r="A11" s="10" t="s">
        <v>8</v>
      </c>
      <c r="B11" s="10" t="s">
        <v>9</v>
      </c>
      <c r="E11" s="4">
        <v>8</v>
      </c>
      <c r="F11" s="4">
        <v>220.32</v>
      </c>
      <c r="G11" s="4">
        <f>F11-F13/10*8</f>
        <v>0.344000000000051</v>
      </c>
      <c r="H11" s="4">
        <f>G11/F13*100</f>
        <v>0.125104556860767</v>
      </c>
    </row>
    <row r="12" customHeight="1" spans="1:8">
      <c r="A12" s="4" t="s">
        <v>10</v>
      </c>
      <c r="B12" s="4" t="s">
        <v>11</v>
      </c>
      <c r="E12" s="4">
        <v>9</v>
      </c>
      <c r="F12" s="4">
        <v>247.69</v>
      </c>
      <c r="G12" s="4">
        <f>F12-F13/10*9</f>
        <v>0.217000000000041</v>
      </c>
      <c r="H12" s="4">
        <f>G12/F13*100</f>
        <v>0.0789177001127546</v>
      </c>
    </row>
    <row r="13" customHeight="1" spans="1:8">
      <c r="A13" s="4" t="s">
        <v>12</v>
      </c>
      <c r="B13" s="4" t="s">
        <v>13</v>
      </c>
      <c r="E13" s="4">
        <v>10</v>
      </c>
      <c r="F13" s="4">
        <v>274.97</v>
      </c>
      <c r="G13" s="4">
        <v>0</v>
      </c>
      <c r="H13" s="4">
        <f>G13/F13*100</f>
        <v>0</v>
      </c>
    </row>
    <row r="14" ht="35.1" customHeight="1" spans="1:8">
      <c r="A14" s="4" t="s">
        <v>14</v>
      </c>
      <c r="B14" s="11" t="s">
        <v>24</v>
      </c>
      <c r="E14" s="4"/>
      <c r="F14" s="4"/>
      <c r="G14" s="4"/>
      <c r="H14" s="4"/>
    </row>
    <row r="15" customHeight="1" spans="1:8">
      <c r="A15" s="8"/>
      <c r="B15" s="8"/>
      <c r="E15" s="4"/>
      <c r="F15" s="4"/>
      <c r="G15" s="4"/>
      <c r="H15" s="4"/>
    </row>
    <row r="16" customHeight="1" spans="1:8">
      <c r="A16" s="12"/>
      <c r="B16" s="8"/>
      <c r="E16" s="4"/>
      <c r="F16" s="4"/>
      <c r="G16" s="4"/>
      <c r="H16" s="4"/>
    </row>
    <row r="17" customHeight="1" spans="1:8">
      <c r="A17" s="12"/>
      <c r="B17" s="12"/>
      <c r="E17" s="4"/>
      <c r="F17" s="4"/>
      <c r="G17" s="4"/>
      <c r="H17" s="4"/>
    </row>
    <row r="18" customHeight="1" spans="1:8">
      <c r="A18" s="8"/>
      <c r="B18" s="8"/>
      <c r="E18" s="4"/>
      <c r="F18" s="4"/>
      <c r="G18" s="4"/>
      <c r="H18" s="4"/>
    </row>
    <row r="19" customHeight="1" spans="1:8">
      <c r="A19" s="13" t="s">
        <v>16</v>
      </c>
      <c r="B19" s="13"/>
      <c r="E19" s="4"/>
      <c r="F19" s="4"/>
      <c r="G19" s="4"/>
      <c r="H19" s="4"/>
    </row>
    <row r="20" customHeight="1" spans="1:8">
      <c r="A20" s="13"/>
      <c r="B20" s="13"/>
      <c r="E20" s="4"/>
      <c r="F20" s="4"/>
      <c r="G20" s="4"/>
      <c r="H20" s="4"/>
    </row>
    <row r="21" customHeight="1" spans="1:8">
      <c r="A21" s="13"/>
      <c r="B21" s="13"/>
      <c r="E21" s="4"/>
      <c r="F21" s="4"/>
      <c r="G21" s="4"/>
      <c r="H21" s="4"/>
    </row>
    <row r="22" customHeight="1" spans="1:8">
      <c r="A22" s="13"/>
      <c r="B22" s="13"/>
      <c r="E22" s="4"/>
      <c r="F22" s="4"/>
      <c r="G22" s="4"/>
      <c r="H22" s="4"/>
    </row>
    <row r="23" customHeight="1" spans="1:8">
      <c r="A23" s="13"/>
      <c r="B23" s="13"/>
      <c r="E23" s="4"/>
      <c r="F23" s="4"/>
      <c r="G23" s="4"/>
      <c r="H23" s="4"/>
    </row>
    <row r="24" customHeight="1" spans="1:8">
      <c r="A24" s="14"/>
      <c r="B24" s="14"/>
      <c r="E24" s="4"/>
      <c r="F24" s="4"/>
      <c r="G24" s="4"/>
      <c r="H24" s="4"/>
    </row>
    <row r="25" customHeight="1" spans="1:8">
      <c r="A25" s="13" t="s">
        <v>17</v>
      </c>
      <c r="B25" s="13"/>
      <c r="E25" s="4"/>
      <c r="F25" s="4"/>
      <c r="G25" s="4"/>
      <c r="H25" s="4"/>
    </row>
    <row r="26" customHeight="1" spans="1:8">
      <c r="A26" s="13"/>
      <c r="B26" s="13"/>
      <c r="E26" s="4"/>
      <c r="F26" s="4"/>
      <c r="G26" s="4"/>
      <c r="H26" s="4"/>
    </row>
    <row r="27" customHeight="1" spans="1:8">
      <c r="A27" s="15" t="s">
        <v>18</v>
      </c>
      <c r="B27" s="15"/>
      <c r="E27" s="4"/>
      <c r="F27" s="4"/>
      <c r="G27" s="4"/>
      <c r="H27" s="4"/>
    </row>
    <row r="28" customHeight="1" spans="1:8">
      <c r="A28" s="15"/>
      <c r="B28" s="15"/>
      <c r="E28" s="4"/>
      <c r="F28" s="4"/>
      <c r="G28" s="4"/>
      <c r="H28" s="4"/>
    </row>
    <row r="29" customHeight="1" spans="1:8">
      <c r="A29" s="15"/>
      <c r="B29" s="15"/>
      <c r="E29" s="4"/>
      <c r="F29" s="4"/>
      <c r="G29" s="4"/>
      <c r="H29" s="4"/>
    </row>
    <row r="30" customHeight="1" spans="1:8">
      <c r="A30" s="8"/>
      <c r="B30" s="8"/>
      <c r="E30" s="4"/>
      <c r="F30" s="4"/>
      <c r="G30" s="4"/>
      <c r="H30" s="4"/>
    </row>
    <row r="31" customHeight="1" spans="1:8">
      <c r="A31" s="8"/>
      <c r="B31" s="8"/>
      <c r="E31" s="4"/>
      <c r="F31" s="4"/>
      <c r="G31" s="4"/>
      <c r="H31" s="4"/>
    </row>
    <row r="32" customHeight="1" spans="5:8">
      <c r="E32" s="4"/>
      <c r="F32" s="4"/>
      <c r="G32" s="4"/>
      <c r="H32" s="4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角位移与电压Angle vs Volt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dcterms:created xsi:type="dcterms:W3CDTF">2018-09-20T06:11:00Z</dcterms:created>
  <cp:lastPrinted>2019-04-01T01:11:00Z</cp:lastPrinted>
  <dcterms:modified xsi:type="dcterms:W3CDTF">2020-11-25T03:22:31Z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