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olors1.xml" ContentType="application/vnd.ms-office.chartcolorstyle+xml"/>
  <Override PartName="/xl/charts/colors2.xml" ContentType="application/vnd.ms-office.chartcolorstyle+xml"/>
  <Override PartName="/xl/charts/colors3.xml" ContentType="application/vnd.ms-office.chartcolorstyle+xml"/>
  <Override PartName="/xl/charts/style1.xml" ContentType="application/vnd.ms-office.chartstyle+xml"/>
  <Override PartName="/xl/charts/style2.xml" ContentType="application/vnd.ms-office.chartstyle+xml"/>
  <Override PartName="/xl/charts/style3.xml" ContentType="application/vnd.ms-office.chartstyl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605" windowHeight="8700" tabRatio="748"/>
  </bookViews>
  <sheets>
    <sheet name="角位移与电压Angle vs Volt" sheetId="5" r:id="rId1"/>
    <sheet name="谐频与负载Resonant Freq  vs Load" sheetId="6" r:id="rId2"/>
    <sheet name="线性度Linearity" sheetId="7" r:id="rId3"/>
  </sheets>
  <definedNames>
    <definedName name="_xlnm._FilterDatabase" localSheetId="0" hidden="1">'角位移与电压Angle vs Volt'!$F$3:$F$13</definedName>
  </definedNames>
  <calcPr calcId="144525"/>
</workbook>
</file>

<file path=xl/sharedStrings.xml><?xml version="1.0" encoding="utf-8"?>
<sst xmlns="http://schemas.openxmlformats.org/spreadsheetml/2006/main" count="52" uniqueCount="28">
  <si>
    <t>角位移与电压曲线/Angular Travel vs Voltage Curve</t>
  </si>
  <si>
    <t>电压Voltage (V)</t>
  </si>
  <si>
    <t xml:space="preserve">开环Open-loop </t>
  </si>
  <si>
    <t>闭环Closed-loop</t>
  </si>
  <si>
    <t>角度Angle (s)</t>
  </si>
  <si>
    <t>www.coremorrow.com</t>
  </si>
  <si>
    <t>微信服务号/Wechat</t>
  </si>
  <si>
    <t>测试环境/Test Condition</t>
  </si>
  <si>
    <t>型号/Model</t>
  </si>
  <si>
    <t>P22.U3S</t>
  </si>
  <si>
    <t>测试温度/Temperature</t>
  </si>
  <si>
    <t>20℃，31%RH</t>
  </si>
  <si>
    <t>负载/Load</t>
  </si>
  <si>
    <t>空载 unloaded</t>
  </si>
  <si>
    <t>电压范围/Voltage</t>
  </si>
  <si>
    <t>0~150V</t>
  </si>
  <si>
    <t xml:space="preserve">免责声明:该数据为典型数据,仅供参考。不同批次的产品，性能数据会略有不同。
DISCLAIMER: The data here are typical, only for reference. Some variations will occur for different batch. </t>
  </si>
  <si>
    <r>
      <rPr>
        <b/>
        <sz val="11"/>
        <color theme="1"/>
        <rFont val="微软雅黑"/>
        <charset val="134"/>
      </rPr>
      <t xml:space="preserve">若有疑问，请与我们联系。Any question, please contact us. </t>
    </r>
    <r>
      <rPr>
        <b/>
        <u/>
        <sz val="11"/>
        <color theme="1"/>
        <rFont val="微软雅黑"/>
        <charset val="134"/>
      </rPr>
      <t>info@coremorrow.com</t>
    </r>
    <r>
      <rPr>
        <b/>
        <sz val="11"/>
        <color theme="1"/>
        <rFont val="微软雅黑"/>
        <charset val="134"/>
      </rPr>
      <t>，+86-0451-86268790。</t>
    </r>
  </si>
  <si>
    <t>版权所有：哈尔滨芯明天科技有限公司
Copyright@Harbin Core Tomorrow Science and Technology Co.,Ltd.</t>
  </si>
  <si>
    <t>谐振频率曲线/Resonant frequency Curve</t>
  </si>
  <si>
    <t>负载Load[g]</t>
  </si>
  <si>
    <t>谐振频率Resonant frequency (Hz)</t>
  </si>
  <si>
    <t>线性度/Linearity</t>
  </si>
  <si>
    <t>控制输入Control input（V）</t>
  </si>
  <si>
    <t>输出角度Angle（s）</t>
  </si>
  <si>
    <t>偏差角度Deviation（s）</t>
  </si>
  <si>
    <t>线性度Linearity（%F.S.）</t>
  </si>
  <si>
    <t xml:space="preserve">0~150V，对应控制输入/control input： 0~10V
</t>
  </si>
</sst>
</file>

<file path=xl/styles.xml><?xml version="1.0" encoding="utf-8"?>
<styleSheet xmlns="http://schemas.openxmlformats.org/spreadsheetml/2006/main">
  <numFmts count="5">
    <numFmt numFmtId="176" formatCode="0.000000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6"/>
      <color theme="1"/>
      <name val="微软雅黑"/>
      <charset val="134"/>
    </font>
    <font>
      <sz val="12"/>
      <name val="宋体"/>
      <charset val="134"/>
    </font>
    <font>
      <u/>
      <sz val="11"/>
      <color rgb="FF0000FF"/>
      <name val="微软雅黑"/>
      <charset val="134"/>
    </font>
    <font>
      <b/>
      <sz val="11"/>
      <color theme="1"/>
      <name val="微软雅黑"/>
      <charset val="134"/>
    </font>
    <font>
      <sz val="11"/>
      <name val="微软雅黑"/>
      <charset val="134"/>
    </font>
    <font>
      <sz val="10"/>
      <name val="微软雅黑"/>
      <charset val="134"/>
    </font>
    <font>
      <b/>
      <sz val="10"/>
      <color theme="1"/>
      <name val="微软雅黑"/>
      <charset val="134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u/>
      <sz val="11"/>
      <color theme="1"/>
      <name val="微软雅黑"/>
      <charset val="134"/>
    </font>
  </fonts>
  <fills count="34">
    <fill>
      <patternFill patternType="none"/>
    </fill>
    <fill>
      <patternFill patternType="gray125"/>
    </fill>
    <fill>
      <patternFill patternType="solid">
        <fgColor theme="5" tint="0.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5" fillId="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6" fillId="19" borderId="8" applyNumberFormat="0" applyAlignment="0" applyProtection="0">
      <alignment vertical="center"/>
    </xf>
    <xf numFmtId="0" fontId="24" fillId="19" borderId="5" applyNumberFormat="0" applyAlignment="0" applyProtection="0">
      <alignment vertical="center"/>
    </xf>
    <xf numFmtId="0" fontId="18" fillId="13" borderId="6" applyNumberFormat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9" fillId="0" borderId="1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>
      <alignment vertical="center"/>
    </xf>
    <xf numFmtId="0" fontId="1" fillId="0" borderId="0" xfId="0" applyFont="1" applyBorder="1" applyAlignment="1">
      <alignment horizontal="left" vertical="center"/>
    </xf>
    <xf numFmtId="0" fontId="3" fillId="0" borderId="0" xfId="0" applyFont="1" applyFill="1" applyBorder="1" applyAlignment="1">
      <alignment horizontal="center"/>
    </xf>
    <xf numFmtId="176" fontId="3" fillId="0" borderId="0" xfId="0" applyNumberFormat="1" applyFont="1" applyFill="1" applyBorder="1" applyAlignment="1">
      <alignment horizontal="center"/>
    </xf>
    <xf numFmtId="0" fontId="4" fillId="0" borderId="0" xfId="10" applyFont="1" applyBorder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>
      <alignment vertical="center"/>
    </xf>
    <xf numFmtId="0" fontId="5" fillId="0" borderId="0" xfId="0" applyFont="1" applyBorder="1" applyAlignment="1">
      <alignment horizontal="left" vertical="center"/>
    </xf>
    <xf numFmtId="0" fontId="1" fillId="0" borderId="0" xfId="0" applyFont="1" applyFill="1" applyBorder="1" applyAlignment="1">
      <alignment horizontal="left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Fill="1" applyBorder="1" applyAlignment="1">
      <alignment vertical="center" wrapText="1"/>
    </xf>
    <xf numFmtId="0" fontId="5" fillId="2" borderId="0" xfId="0" applyFont="1" applyFill="1" applyAlignment="1">
      <alignment horizontal="justify" vertical="center" wrapText="1"/>
    </xf>
    <xf numFmtId="0" fontId="5" fillId="2" borderId="0" xfId="0" applyFont="1" applyFill="1" applyBorder="1" applyAlignment="1">
      <alignment vertical="center" wrapText="1"/>
    </xf>
    <xf numFmtId="0" fontId="5" fillId="2" borderId="0" xfId="0" applyFont="1" applyFill="1" applyBorder="1" applyAlignment="1">
      <alignment horizontal="justify" vertical="center" wrapText="1"/>
    </xf>
    <xf numFmtId="0" fontId="1" fillId="0" borderId="0" xfId="0" applyFont="1" applyFill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 wrapText="1"/>
    </xf>
    <xf numFmtId="0" fontId="6" fillId="0" borderId="0" xfId="0" applyNumberFormat="1" applyFont="1" applyFill="1" applyBorder="1" applyAlignment="1"/>
    <xf numFmtId="0" fontId="7" fillId="0" borderId="0" xfId="0" applyNumberFormat="1" applyFont="1" applyFill="1" applyBorder="1" applyAlignment="1"/>
    <xf numFmtId="0" fontId="5" fillId="2" borderId="0" xfId="0" applyFont="1" applyFill="1" applyAlignment="1">
      <alignment horizontal="left" wrapText="1"/>
    </xf>
    <xf numFmtId="0" fontId="5" fillId="2" borderId="0" xfId="0" applyFont="1" applyFill="1" applyBorder="1" applyAlignment="1">
      <alignment wrapText="1"/>
    </xf>
    <xf numFmtId="0" fontId="5" fillId="2" borderId="0" xfId="0" applyFont="1" applyFill="1" applyBorder="1" applyAlignment="1">
      <alignment horizontal="left" wrapText="1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altLang="en-US"/>
              <a:t>角位移与电压曲线/Angular Travel vs Voltage Curve</a:t>
            </a:r>
            <a:endParaRPr lang="en-US" altLang="zh-CN" sz="1000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scatterChart>
        <c:scatterStyle val="smooth"/>
        <c:varyColors val="0"/>
        <c:ser>
          <c:idx val="0"/>
          <c:order val="0"/>
          <c:tx>
            <c:strRef>
              <c:f>'角位移与电压Angle vs Volt'!$E$2</c:f>
              <c:strCache>
                <c:ptCount val="1"/>
                <c:pt idx="0">
                  <c:v>开环Open-loop 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xVal>
            <c:numRef>
              <c:f>'角位移与电压Angle vs Volt'!$D$4:$D$24</c:f>
              <c:numCache>
                <c:formatCode>General</c:formatCode>
                <c:ptCount val="21"/>
                <c:pt idx="0">
                  <c:v>0</c:v>
                </c:pt>
                <c:pt idx="1">
                  <c:v>15</c:v>
                </c:pt>
                <c:pt idx="2">
                  <c:v>30</c:v>
                </c:pt>
                <c:pt idx="3">
                  <c:v>45</c:v>
                </c:pt>
                <c:pt idx="4">
                  <c:v>60</c:v>
                </c:pt>
                <c:pt idx="5">
                  <c:v>75</c:v>
                </c:pt>
                <c:pt idx="6">
                  <c:v>90</c:v>
                </c:pt>
                <c:pt idx="7">
                  <c:v>105</c:v>
                </c:pt>
                <c:pt idx="8">
                  <c:v>120</c:v>
                </c:pt>
                <c:pt idx="9">
                  <c:v>135</c:v>
                </c:pt>
                <c:pt idx="10">
                  <c:v>150</c:v>
                </c:pt>
                <c:pt idx="11">
                  <c:v>135</c:v>
                </c:pt>
                <c:pt idx="12">
                  <c:v>120</c:v>
                </c:pt>
                <c:pt idx="13">
                  <c:v>105</c:v>
                </c:pt>
                <c:pt idx="14">
                  <c:v>90</c:v>
                </c:pt>
                <c:pt idx="15">
                  <c:v>75</c:v>
                </c:pt>
                <c:pt idx="16">
                  <c:v>60</c:v>
                </c:pt>
                <c:pt idx="17">
                  <c:v>45</c:v>
                </c:pt>
                <c:pt idx="18">
                  <c:v>30</c:v>
                </c:pt>
                <c:pt idx="19">
                  <c:v>15</c:v>
                </c:pt>
                <c:pt idx="20">
                  <c:v>0</c:v>
                </c:pt>
              </c:numCache>
            </c:numRef>
          </c:xVal>
          <c:yVal>
            <c:numRef>
              <c:f>'角位移与电压Angle vs Volt'!$E$4:$E$24</c:f>
              <c:numCache>
                <c:formatCode>General</c:formatCode>
                <c:ptCount val="21"/>
                <c:pt idx="0">
                  <c:v>0</c:v>
                </c:pt>
                <c:pt idx="1">
                  <c:v>71.22</c:v>
                </c:pt>
                <c:pt idx="2">
                  <c:v>154.51</c:v>
                </c:pt>
                <c:pt idx="3">
                  <c:v>243.17</c:v>
                </c:pt>
                <c:pt idx="4">
                  <c:v>332.48</c:v>
                </c:pt>
                <c:pt idx="5">
                  <c:v>417.34</c:v>
                </c:pt>
                <c:pt idx="6">
                  <c:v>496.4</c:v>
                </c:pt>
                <c:pt idx="7">
                  <c:v>568.77</c:v>
                </c:pt>
                <c:pt idx="8">
                  <c:v>634.62</c:v>
                </c:pt>
                <c:pt idx="9">
                  <c:v>694.63</c:v>
                </c:pt>
                <c:pt idx="10">
                  <c:v>749.82</c:v>
                </c:pt>
                <c:pt idx="11">
                  <c:v>707.57</c:v>
                </c:pt>
                <c:pt idx="12">
                  <c:v>658.46</c:v>
                </c:pt>
                <c:pt idx="13">
                  <c:v>603.23</c:v>
                </c:pt>
                <c:pt idx="14">
                  <c:v>541.55</c:v>
                </c:pt>
                <c:pt idx="15">
                  <c:v>473.36</c:v>
                </c:pt>
                <c:pt idx="16">
                  <c:v>397.87</c:v>
                </c:pt>
                <c:pt idx="17">
                  <c:v>314.24</c:v>
                </c:pt>
                <c:pt idx="18">
                  <c:v>222.29</c:v>
                </c:pt>
                <c:pt idx="19">
                  <c:v>120.3</c:v>
                </c:pt>
                <c:pt idx="20">
                  <c:v>7.9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'角位移与电压Angle vs Volt'!$F$2</c:f>
              <c:strCache>
                <c:ptCount val="1"/>
                <c:pt idx="0">
                  <c:v>闭环Closed-loop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xVal>
            <c:numRef>
              <c:f>'角位移与电压Angle vs Volt'!$D$4:$D$24</c:f>
              <c:numCache>
                <c:formatCode>General</c:formatCode>
                <c:ptCount val="21"/>
                <c:pt idx="0">
                  <c:v>0</c:v>
                </c:pt>
                <c:pt idx="1">
                  <c:v>15</c:v>
                </c:pt>
                <c:pt idx="2">
                  <c:v>30</c:v>
                </c:pt>
                <c:pt idx="3">
                  <c:v>45</c:v>
                </c:pt>
                <c:pt idx="4">
                  <c:v>60</c:v>
                </c:pt>
                <c:pt idx="5">
                  <c:v>75</c:v>
                </c:pt>
                <c:pt idx="6">
                  <c:v>90</c:v>
                </c:pt>
                <c:pt idx="7">
                  <c:v>105</c:v>
                </c:pt>
                <c:pt idx="8">
                  <c:v>120</c:v>
                </c:pt>
                <c:pt idx="9">
                  <c:v>135</c:v>
                </c:pt>
                <c:pt idx="10">
                  <c:v>150</c:v>
                </c:pt>
                <c:pt idx="11">
                  <c:v>135</c:v>
                </c:pt>
                <c:pt idx="12">
                  <c:v>120</c:v>
                </c:pt>
                <c:pt idx="13">
                  <c:v>105</c:v>
                </c:pt>
                <c:pt idx="14">
                  <c:v>90</c:v>
                </c:pt>
                <c:pt idx="15">
                  <c:v>75</c:v>
                </c:pt>
                <c:pt idx="16">
                  <c:v>60</c:v>
                </c:pt>
                <c:pt idx="17">
                  <c:v>45</c:v>
                </c:pt>
                <c:pt idx="18">
                  <c:v>30</c:v>
                </c:pt>
                <c:pt idx="19">
                  <c:v>15</c:v>
                </c:pt>
                <c:pt idx="20">
                  <c:v>0</c:v>
                </c:pt>
              </c:numCache>
            </c:numRef>
          </c:xVal>
          <c:yVal>
            <c:numRef>
              <c:f>'角位移与电压Angle vs Volt'!$F$4:$F$24</c:f>
              <c:numCache>
                <c:formatCode>General</c:formatCode>
                <c:ptCount val="21"/>
                <c:pt idx="0">
                  <c:v>0</c:v>
                </c:pt>
                <c:pt idx="1">
                  <c:v>73.61</c:v>
                </c:pt>
                <c:pt idx="2">
                  <c:v>146.52</c:v>
                </c:pt>
                <c:pt idx="3">
                  <c:v>219.56</c:v>
                </c:pt>
                <c:pt idx="4">
                  <c:v>292.27</c:v>
                </c:pt>
                <c:pt idx="5">
                  <c:v>365.36</c:v>
                </c:pt>
                <c:pt idx="6">
                  <c:v>437.88</c:v>
                </c:pt>
                <c:pt idx="7">
                  <c:v>510.59</c:v>
                </c:pt>
                <c:pt idx="8">
                  <c:v>583.29</c:v>
                </c:pt>
                <c:pt idx="9">
                  <c:v>656.35</c:v>
                </c:pt>
                <c:pt idx="10">
                  <c:v>729.76</c:v>
                </c:pt>
                <c:pt idx="11">
                  <c:v>656.06</c:v>
                </c:pt>
                <c:pt idx="12">
                  <c:v>582.78</c:v>
                </c:pt>
                <c:pt idx="13">
                  <c:v>509.89</c:v>
                </c:pt>
                <c:pt idx="14">
                  <c:v>436.86</c:v>
                </c:pt>
                <c:pt idx="15">
                  <c:v>364.1</c:v>
                </c:pt>
                <c:pt idx="16">
                  <c:v>290.84</c:v>
                </c:pt>
                <c:pt idx="17">
                  <c:v>218.52</c:v>
                </c:pt>
                <c:pt idx="18">
                  <c:v>145.37</c:v>
                </c:pt>
                <c:pt idx="19">
                  <c:v>72.73</c:v>
                </c:pt>
                <c:pt idx="20">
                  <c:v>0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1906009"/>
        <c:axId val="162599460"/>
      </c:scatterChart>
      <c:valAx>
        <c:axId val="491906009"/>
        <c:scaling>
          <c:orientation val="minMax"/>
          <c:max val="15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0" vertOverflow="ellipsis" vert="horz" wrap="square" anchor="ctr" anchorCtr="1"/>
              <a:lstStyle/>
              <a:p>
                <a:pPr defTabSz="914400">
                  <a:defRPr lang="zh-CN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altLang="en-US"/>
                  <a:t>电压</a:t>
                </a:r>
                <a:r>
                  <a:rPr lang="en-US" altLang="zh-CN"/>
                  <a:t>Voltage(V)</a:t>
                </a:r>
                <a:endParaRPr lang="en-US" altLang="zh-CN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162599460"/>
        <c:crosses val="autoZero"/>
        <c:crossBetween val="midCat"/>
        <c:majorUnit val="15"/>
        <c:minorUnit val="5"/>
      </c:valAx>
      <c:valAx>
        <c:axId val="1625994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0" vertOverflow="ellipsis" vert="horz" wrap="square" anchor="ctr" anchorCtr="1"/>
              <a:lstStyle/>
              <a:p>
                <a:pPr defTabSz="914400">
                  <a:defRPr lang="zh-CN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t>角度</a:t>
                </a:r>
                <a:r>
                  <a:rPr lang="en-US" altLang="zh-CN"/>
                  <a:t>Angle</a:t>
                </a:r>
                <a:r>
                  <a:t>(</a:t>
                </a:r>
                <a:r>
                  <a:rPr lang="en-US" altLang="zh-CN"/>
                  <a:t>s</a:t>
                </a:r>
                <a:r>
                  <a:t>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491906009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7643416568158"/>
          <c:y val="0.335940580747893"/>
        </c:manualLayout>
      </c:layout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zh-CN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altLang="en-US"/>
              <a:t>谐振频率曲线</a:t>
            </a:r>
            <a:endParaRPr altLang="en-US"/>
          </a:p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CN" sz="1000"/>
              <a:t>Resonant frequency Curve</a:t>
            </a:r>
            <a:endParaRPr lang="en-US" altLang="zh-CN" sz="1000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scatterChart>
        <c:scatterStyle val="smooth"/>
        <c:varyColors val="0"/>
        <c:ser>
          <c:idx val="0"/>
          <c:order val="0"/>
          <c:tx>
            <c:strRef>
              <c:f>'谐频与负载Resonant Freq  vs Load'!$E$2</c:f>
              <c:strCache>
                <c:ptCount val="1"/>
                <c:pt idx="0">
                  <c:v>谐振频率Resonant frequency (Hz)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xVal>
            <c:numRef>
              <c:f>'谐频与负载Resonant Freq  vs Load'!$D$3:$D$8</c:f>
              <c:numCache>
                <c:formatCode>General</c:formatCode>
                <c:ptCount val="6"/>
                <c:pt idx="1">
                  <c:v>0</c:v>
                </c:pt>
                <c:pt idx="2">
                  <c:v>2</c:v>
                </c:pt>
                <c:pt idx="3">
                  <c:v>5</c:v>
                </c:pt>
                <c:pt idx="4">
                  <c:v>10</c:v>
                </c:pt>
                <c:pt idx="5">
                  <c:v>15</c:v>
                </c:pt>
              </c:numCache>
            </c:numRef>
          </c:xVal>
          <c:yVal>
            <c:numRef>
              <c:f>'谐频与负载Resonant Freq  vs Load'!$E$3:$E$8</c:f>
              <c:numCache>
                <c:formatCode>General</c:formatCode>
                <c:ptCount val="6"/>
                <c:pt idx="1">
                  <c:v>3164</c:v>
                </c:pt>
                <c:pt idx="2">
                  <c:v>2500</c:v>
                </c:pt>
                <c:pt idx="3">
                  <c:v>1999</c:v>
                </c:pt>
                <c:pt idx="4">
                  <c:v>1580</c:v>
                </c:pt>
                <c:pt idx="5">
                  <c:v>1347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1906009"/>
        <c:axId val="162599460"/>
      </c:scatterChart>
      <c:valAx>
        <c:axId val="491906009"/>
        <c:scaling>
          <c:orientation val="minMax"/>
          <c:max val="15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0" vertOverflow="ellipsis" vert="horz" wrap="square" anchor="ctr" anchorCtr="1"/>
              <a:lstStyle/>
              <a:p>
                <a:pPr defTabSz="914400">
                  <a:defRPr lang="zh-CN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altLang="en-US"/>
                  <a:t>负载</a:t>
                </a:r>
                <a:r>
                  <a:rPr lang="en-US" altLang="zh-CN"/>
                  <a:t>load</a:t>
                </a:r>
                <a:r>
                  <a:rPr altLang="en-US"/>
                  <a:t>（</a:t>
                </a:r>
                <a:r>
                  <a:rPr lang="en-US" altLang="zh-CN"/>
                  <a:t>g</a:t>
                </a:r>
                <a:r>
                  <a:rPr altLang="en-US"/>
                  <a:t>）</a:t>
                </a:r>
                <a:endParaRPr altLang="en-US"/>
              </a:p>
            </c:rich>
          </c:tx>
          <c:layout>
            <c:manualLayout>
              <c:xMode val="edge"/>
              <c:yMode val="edge"/>
              <c:x val="0.486947931194793"/>
              <c:y val="0.847836500079834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162599460"/>
        <c:crosses val="autoZero"/>
        <c:crossBetween val="midCat"/>
        <c:majorUnit val="3"/>
        <c:minorUnit val="1"/>
      </c:valAx>
      <c:valAx>
        <c:axId val="1625994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0" vertOverflow="ellipsis" vert="horz" wrap="square" anchor="ctr" anchorCtr="1"/>
              <a:lstStyle/>
              <a:p>
                <a:pPr defTabSz="914400">
                  <a:defRPr lang="zh-CN"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t>谐振频率Rosonant frequency（Hz）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491906009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zh-CN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externalData r:id="rId1">
    <c:autoUpdate val="0"/>
  </c:externalData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2000" b="0" i="0" u="none" strike="noStrike" kern="1200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sz="1200"/>
              <a:t>线性度</a:t>
            </a:r>
            <a:endParaRPr sz="1200"/>
          </a:p>
          <a:p>
            <a:pPr defTabSz="914400">
              <a:defRPr lang="zh-CN" sz="2000" b="0" i="0" u="none" strike="noStrike" kern="1200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sz="1200"/>
              <a:t>Linearity</a:t>
            </a:r>
            <a:endParaRPr sz="1200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1138260345866"/>
          <c:y val="0.153289846851957"/>
          <c:w val="0.869689408930569"/>
          <c:h val="0.770845150311968"/>
        </c:manualLayout>
      </c:layout>
      <c:scatterChart>
        <c:scatterStyle val="smooth"/>
        <c:varyColors val="0"/>
        <c:ser>
          <c:idx val="0"/>
          <c:order val="0"/>
          <c:spPr>
            <a:ln w="19050" cap="flat" cmpd="sng" algn="ctr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xVal>
            <c:numRef>
              <c:f>线性度Linearity!$E$3:$E$13</c:f>
              <c:numCache>
                <c:formatCode>General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</c:numCache>
            </c:numRef>
          </c:xVal>
          <c:yVal>
            <c:numRef>
              <c:f>线性度Linearity!$H$3:$H$13</c:f>
              <c:numCache>
                <c:formatCode>0.000000_ </c:formatCode>
                <c:ptCount val="11"/>
                <c:pt idx="0">
                  <c:v>0</c:v>
                </c:pt>
                <c:pt idx="1">
                  <c:v>0.0868778776584083</c:v>
                </c:pt>
                <c:pt idx="2">
                  <c:v>0.0778338083753579</c:v>
                </c:pt>
                <c:pt idx="3">
                  <c:v>0.0866038149528619</c:v>
                </c:pt>
                <c:pt idx="4">
                  <c:v>0.0501534751151043</c:v>
                </c:pt>
                <c:pt idx="5">
                  <c:v>0.0657750493312895</c:v>
                </c:pt>
                <c:pt idx="6">
                  <c:v>0.00328875246656447</c:v>
                </c:pt>
                <c:pt idx="7">
                  <c:v>-0.0331615873711931</c:v>
                </c:pt>
                <c:pt idx="8">
                  <c:v>-0.0709822407366845</c:v>
                </c:pt>
                <c:pt idx="9">
                  <c:v>-0.0594716071037011</c:v>
                </c:pt>
                <c:pt idx="10">
                  <c:v>0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06558369"/>
        <c:axId val="604334261"/>
      </c:scatterChart>
      <c:valAx>
        <c:axId val="706558369"/>
        <c:scaling>
          <c:orientation val="minMax"/>
          <c:max val="1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0" vertOverflow="ellipsis" vert="horz" wrap="square" anchor="ctr" anchorCtr="1"/>
              <a:lstStyle/>
              <a:p>
                <a:pPr defTabSz="914400">
                  <a:defRPr lang="zh-CN"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t>控制输入Control Input（V）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604334261"/>
        <c:crosses val="autoZero"/>
        <c:crossBetween val="midCat"/>
        <c:majorUnit val="1"/>
      </c:valAx>
      <c:valAx>
        <c:axId val="604334261"/>
        <c:scaling>
          <c:orientation val="minMax"/>
          <c:max val="2"/>
          <c:min val="-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0" vertOverflow="ellipsis" vert="horz" wrap="square" anchor="ctr" anchorCtr="1"/>
              <a:lstStyle/>
              <a:p>
                <a:pPr defTabSz="914400">
                  <a:defRPr lang="zh-CN"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t>线性度Linearity</a:t>
                </a:r>
              </a:p>
              <a:p>
                <a:pPr defTabSz="914400">
                  <a:defRPr lang="zh-CN"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t>（%F.S.）</a:t>
                </a:r>
              </a:p>
            </c:rich>
          </c:tx>
          <c:layout>
            <c:manualLayout>
              <c:xMode val="edge"/>
              <c:yMode val="edge"/>
              <c:x val="0.00247586036147561"/>
              <c:y val="0.373461326827344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000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706558369"/>
        <c:crosses val="autoZero"/>
        <c:crossBetween val="midCat"/>
        <c:majorUnit val="0.2"/>
        <c:minorUnit val="0.2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 wrap="square"/>
    <a:lstStyle/>
    <a:p>
      <a:pPr>
        <a:defRPr lang="zh-CN"/>
      </a:pPr>
    </a:p>
  </c:txPr>
  <c:externalData r:id="rId1">
    <c:autoUpdate val="0"/>
  </c:externalData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acrossLinear" id="2">
  <a:schemeClr val="accent1"/>
  <a:schemeClr val="accent2"/>
  <a:schemeClr val="accent3"/>
  <a:schemeClr val="accent4"/>
  <a:schemeClr val="accent5"/>
  <a:schemeClr val="accent6"/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5400" cap="flat" cmpd="dbl" algn="ctr">
        <a:solidFill>
          <a:schemeClr val="phClr">
            <a:alpha val="50000"/>
          </a:schemeClr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ln w="34925" cap="flat" cmpd="dbl" algn="ctr">
        <a:solidFill>
          <a:schemeClr val="phClr">
            <a:lumMod val="75000"/>
            <a:alpha val="70000"/>
          </a:schemeClr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kern="1200" spc="0" normalizeH="0" baseline="0"/>
  </cs:title>
  <cs:trendline>
    <cs:lnRef idx="0">
      <cs:styleClr val="0"/>
    </cs:lnRef>
    <cs:fillRef idx="0"/>
    <cs:effectRef idx="0"/>
    <cs:fontRef idx="minor">
      <a:schemeClr val="tx1"/>
    </cs:fontRef>
    <cs:spPr>
      <a:ln w="38100" cap="rnd" cmpd="sng" algn="ctr">
        <a:solidFill>
          <a:schemeClr val="phClr">
            <a:lumMod val="75000"/>
            <a:alpha val="25000"/>
          </a:schemeClr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b="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102870</xdr:colOff>
      <xdr:row>0</xdr:row>
      <xdr:rowOff>98425</xdr:rowOff>
    </xdr:from>
    <xdr:to>
      <xdr:col>1</xdr:col>
      <xdr:colOff>365760</xdr:colOff>
      <xdr:row>3</xdr:row>
      <xdr:rowOff>8255</xdr:rowOff>
    </xdr:to>
    <xdr:pic>
      <xdr:nvPicPr>
        <xdr:cNvPr id="2" name="图片 1"/>
        <xdr:cNvPicPr>
          <a:picLocks noChangeAspect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870" y="98425"/>
          <a:ext cx="1986915" cy="614680"/>
        </a:xfrm>
        <a:prstGeom prst="rect">
          <a:avLst/>
        </a:prstGeom>
      </xdr:spPr>
    </xdr:pic>
    <xdr:clientData/>
  </xdr:twoCellAnchor>
  <xdr:twoCellAnchor>
    <xdr:from>
      <xdr:col>2</xdr:col>
      <xdr:colOff>158115</xdr:colOff>
      <xdr:row>5</xdr:row>
      <xdr:rowOff>110490</xdr:rowOff>
    </xdr:from>
    <xdr:to>
      <xdr:col>7</xdr:col>
      <xdr:colOff>674370</xdr:colOff>
      <xdr:row>27</xdr:row>
      <xdr:rowOff>35560</xdr:rowOff>
    </xdr:to>
    <xdr:graphicFrame>
      <xdr:nvGraphicFramePr>
        <xdr:cNvPr id="14" name="图表 13"/>
        <xdr:cNvGraphicFramePr/>
      </xdr:nvGraphicFramePr>
      <xdr:xfrm>
        <a:off x="4044950" y="1234440"/>
        <a:ext cx="7393305" cy="453517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622300</xdr:colOff>
      <xdr:row>0</xdr:row>
      <xdr:rowOff>118745</xdr:rowOff>
    </xdr:from>
    <xdr:to>
      <xdr:col>1</xdr:col>
      <xdr:colOff>1231900</xdr:colOff>
      <xdr:row>3</xdr:row>
      <xdr:rowOff>23495</xdr:rowOff>
    </xdr:to>
    <xdr:pic>
      <xdr:nvPicPr>
        <xdr:cNvPr id="15" name="图片 14" descr="fo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346325" y="118745"/>
          <a:ext cx="609600" cy="6096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102870</xdr:colOff>
      <xdr:row>0</xdr:row>
      <xdr:rowOff>98425</xdr:rowOff>
    </xdr:from>
    <xdr:to>
      <xdr:col>1</xdr:col>
      <xdr:colOff>365760</xdr:colOff>
      <xdr:row>3</xdr:row>
      <xdr:rowOff>8255</xdr:rowOff>
    </xdr:to>
    <xdr:pic>
      <xdr:nvPicPr>
        <xdr:cNvPr id="2" name="图片 1"/>
        <xdr:cNvPicPr>
          <a:picLocks noChangeAspect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870" y="98425"/>
          <a:ext cx="1986915" cy="614680"/>
        </a:xfrm>
        <a:prstGeom prst="rect">
          <a:avLst/>
        </a:prstGeom>
      </xdr:spPr>
    </xdr:pic>
    <xdr:clientData/>
  </xdr:twoCellAnchor>
  <xdr:twoCellAnchor>
    <xdr:from>
      <xdr:col>2</xdr:col>
      <xdr:colOff>90805</xdr:colOff>
      <xdr:row>7</xdr:row>
      <xdr:rowOff>104775</xdr:rowOff>
    </xdr:from>
    <xdr:to>
      <xdr:col>6</xdr:col>
      <xdr:colOff>923925</xdr:colOff>
      <xdr:row>27</xdr:row>
      <xdr:rowOff>47625</xdr:rowOff>
    </xdr:to>
    <xdr:graphicFrame>
      <xdr:nvGraphicFramePr>
        <xdr:cNvPr id="3" name="图表 2"/>
        <xdr:cNvGraphicFramePr/>
      </xdr:nvGraphicFramePr>
      <xdr:xfrm>
        <a:off x="3977640" y="1647825"/>
        <a:ext cx="8056880" cy="413385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622300</xdr:colOff>
      <xdr:row>0</xdr:row>
      <xdr:rowOff>118745</xdr:rowOff>
    </xdr:from>
    <xdr:to>
      <xdr:col>1</xdr:col>
      <xdr:colOff>1231900</xdr:colOff>
      <xdr:row>3</xdr:row>
      <xdr:rowOff>23495</xdr:rowOff>
    </xdr:to>
    <xdr:pic>
      <xdr:nvPicPr>
        <xdr:cNvPr id="4" name="图片 3" descr="fo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346325" y="118745"/>
          <a:ext cx="609600" cy="6096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2</xdr:col>
      <xdr:colOff>137160</xdr:colOff>
      <xdr:row>3</xdr:row>
      <xdr:rowOff>198755</xdr:rowOff>
    </xdr:from>
    <xdr:to>
      <xdr:col>8</xdr:col>
      <xdr:colOff>323850</xdr:colOff>
      <xdr:row>26</xdr:row>
      <xdr:rowOff>48895</xdr:rowOff>
    </xdr:to>
    <xdr:graphicFrame>
      <xdr:nvGraphicFramePr>
        <xdr:cNvPr id="5" name="图表 2"/>
        <xdr:cNvGraphicFramePr/>
      </xdr:nvGraphicFramePr>
      <xdr:xfrm>
        <a:off x="4023995" y="903605"/>
        <a:ext cx="7778750" cy="490474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102870</xdr:colOff>
      <xdr:row>0</xdr:row>
      <xdr:rowOff>98425</xdr:rowOff>
    </xdr:from>
    <xdr:to>
      <xdr:col>1</xdr:col>
      <xdr:colOff>365760</xdr:colOff>
      <xdr:row>3</xdr:row>
      <xdr:rowOff>8255</xdr:rowOff>
    </xdr:to>
    <xdr:pic>
      <xdr:nvPicPr>
        <xdr:cNvPr id="4" name="图片 3"/>
        <xdr:cNvPicPr>
          <a:picLocks noChangeAspect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870" y="98425"/>
          <a:ext cx="1986915" cy="614680"/>
        </a:xfrm>
        <a:prstGeom prst="rect">
          <a:avLst/>
        </a:prstGeom>
      </xdr:spPr>
    </xdr:pic>
    <xdr:clientData/>
  </xdr:twoCellAnchor>
  <xdr:twoCellAnchor editAs="oneCell">
    <xdr:from>
      <xdr:col>1</xdr:col>
      <xdr:colOff>622300</xdr:colOff>
      <xdr:row>0</xdr:row>
      <xdr:rowOff>118745</xdr:rowOff>
    </xdr:from>
    <xdr:to>
      <xdr:col>1</xdr:col>
      <xdr:colOff>1231900</xdr:colOff>
      <xdr:row>3</xdr:row>
      <xdr:rowOff>23495</xdr:rowOff>
    </xdr:to>
    <xdr:pic>
      <xdr:nvPicPr>
        <xdr:cNvPr id="6" name="图片 5" descr="fo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2346325" y="118745"/>
          <a:ext cx="609600" cy="609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coremorrow.com" TargetMode="Externa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http://www.coremorrow.com" TargetMode="Externa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hyperlink" Target="http://www.coremorrow.com" TargetMode="External"/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0"/>
  <sheetViews>
    <sheetView tabSelected="1" zoomScale="85" zoomScaleNormal="85" workbookViewId="0">
      <selection activeCell="F4" sqref="F4:F14"/>
    </sheetView>
  </sheetViews>
  <sheetFormatPr defaultColWidth="9" defaultRowHeight="16.5" outlineLevelCol="6"/>
  <cols>
    <col min="1" max="1" width="22.625" style="1" customWidth="1"/>
    <col min="2" max="2" width="28.3833333333333" style="1" customWidth="1"/>
    <col min="3" max="3" width="3.625" style="1" customWidth="1"/>
    <col min="4" max="4" width="18.125" style="1" customWidth="1"/>
    <col min="5" max="5" width="26.5" style="1" customWidth="1"/>
    <col min="6" max="6" width="28.25" style="1" customWidth="1"/>
    <col min="7" max="7" width="13.75" style="1" customWidth="1"/>
    <col min="8" max="16384" width="9" style="1"/>
  </cols>
  <sheetData>
    <row r="1" ht="22.5" spans="1:6">
      <c r="A1" s="2"/>
      <c r="B1" s="2"/>
      <c r="C1" s="10"/>
      <c r="D1" s="3" t="s">
        <v>0</v>
      </c>
      <c r="E1" s="3"/>
      <c r="F1" s="10"/>
    </row>
    <row r="2" spans="1:6">
      <c r="A2" s="2"/>
      <c r="B2" s="2"/>
      <c r="C2" s="10"/>
      <c r="D2" s="2" t="s">
        <v>1</v>
      </c>
      <c r="E2" s="28" t="s">
        <v>2</v>
      </c>
      <c r="F2" s="28" t="s">
        <v>3</v>
      </c>
    </row>
    <row r="3" spans="1:6">
      <c r="A3" s="2"/>
      <c r="B3" s="2"/>
      <c r="C3" s="10"/>
      <c r="D3" s="10"/>
      <c r="E3" s="2" t="s">
        <v>4</v>
      </c>
      <c r="F3" s="2" t="s">
        <v>4</v>
      </c>
    </row>
    <row r="4" spans="1:7">
      <c r="A4" s="2"/>
      <c r="B4" s="2"/>
      <c r="C4" s="10"/>
      <c r="D4" s="10">
        <v>0</v>
      </c>
      <c r="E4" s="21">
        <v>0</v>
      </c>
      <c r="F4" s="20">
        <v>0</v>
      </c>
      <c r="G4" s="21"/>
    </row>
    <row r="5" spans="1:7">
      <c r="A5" s="7" t="s">
        <v>5</v>
      </c>
      <c r="B5" s="8" t="s">
        <v>6</v>
      </c>
      <c r="C5" s="10"/>
      <c r="D5" s="10">
        <v>15</v>
      </c>
      <c r="E5" s="21">
        <v>71.22</v>
      </c>
      <c r="F5" s="20">
        <v>73.61</v>
      </c>
      <c r="G5" s="21"/>
    </row>
    <row r="6" spans="1:7">
      <c r="A6" s="9"/>
      <c r="B6" s="9"/>
      <c r="C6" s="10"/>
      <c r="D6" s="10">
        <v>30</v>
      </c>
      <c r="E6" s="21">
        <v>154.51</v>
      </c>
      <c r="F6" s="20">
        <v>146.52</v>
      </c>
      <c r="G6" s="21"/>
    </row>
    <row r="7" spans="1:7">
      <c r="A7" s="4"/>
      <c r="C7" s="10"/>
      <c r="D7" s="10">
        <v>45</v>
      </c>
      <c r="E7" s="21">
        <v>243.17</v>
      </c>
      <c r="F7" s="20">
        <v>219.56</v>
      </c>
      <c r="G7" s="21"/>
    </row>
    <row r="8" spans="1:7">
      <c r="A8" s="9"/>
      <c r="B8" s="9"/>
      <c r="C8" s="10"/>
      <c r="D8" s="10">
        <v>60</v>
      </c>
      <c r="E8" s="21">
        <v>332.48</v>
      </c>
      <c r="F8" s="20">
        <v>292.27</v>
      </c>
      <c r="G8" s="21"/>
    </row>
    <row r="9" spans="1:7">
      <c r="A9" s="10"/>
      <c r="B9" s="10"/>
      <c r="C9" s="10"/>
      <c r="D9" s="10">
        <v>75</v>
      </c>
      <c r="E9" s="21">
        <v>417.34</v>
      </c>
      <c r="F9" s="20">
        <v>365.36</v>
      </c>
      <c r="G9" s="21"/>
    </row>
    <row r="10" spans="1:7">
      <c r="A10" s="11" t="s">
        <v>7</v>
      </c>
      <c r="B10" s="11"/>
      <c r="C10" s="10"/>
      <c r="D10" s="10">
        <v>90</v>
      </c>
      <c r="E10" s="21">
        <v>496.4</v>
      </c>
      <c r="F10" s="20">
        <v>437.88</v>
      </c>
      <c r="G10" s="21"/>
    </row>
    <row r="11" spans="1:7">
      <c r="A11" s="12" t="s">
        <v>8</v>
      </c>
      <c r="B11" s="12" t="s">
        <v>9</v>
      </c>
      <c r="C11" s="10"/>
      <c r="D11" s="10">
        <v>105</v>
      </c>
      <c r="E11" s="21">
        <v>568.77</v>
      </c>
      <c r="F11" s="20">
        <v>510.59</v>
      </c>
      <c r="G11" s="21"/>
    </row>
    <row r="12" spans="1:7">
      <c r="A12" s="4" t="s">
        <v>10</v>
      </c>
      <c r="B12" s="4" t="s">
        <v>11</v>
      </c>
      <c r="C12" s="10"/>
      <c r="D12" s="10">
        <v>120</v>
      </c>
      <c r="E12" s="21">
        <v>634.62</v>
      </c>
      <c r="F12" s="20">
        <v>583.29</v>
      </c>
      <c r="G12" s="21"/>
    </row>
    <row r="13" spans="1:7">
      <c r="A13" s="4" t="s">
        <v>12</v>
      </c>
      <c r="B13" s="4" t="s">
        <v>13</v>
      </c>
      <c r="C13" s="10"/>
      <c r="D13" s="10">
        <v>135</v>
      </c>
      <c r="E13" s="21">
        <v>694.63</v>
      </c>
      <c r="F13" s="20">
        <v>656.35</v>
      </c>
      <c r="G13" s="21"/>
    </row>
    <row r="14" spans="1:7">
      <c r="A14" s="4" t="s">
        <v>14</v>
      </c>
      <c r="B14" s="4" t="s">
        <v>15</v>
      </c>
      <c r="C14" s="10"/>
      <c r="D14" s="10">
        <v>150</v>
      </c>
      <c r="E14" s="21">
        <v>749.82</v>
      </c>
      <c r="F14" s="20">
        <v>729.76</v>
      </c>
      <c r="G14" s="21"/>
    </row>
    <row r="15" spans="1:7">
      <c r="A15" s="14"/>
      <c r="B15" s="10"/>
      <c r="C15" s="10"/>
      <c r="D15" s="10">
        <v>135</v>
      </c>
      <c r="E15" s="21">
        <v>707.57</v>
      </c>
      <c r="F15" s="20">
        <v>656.06</v>
      </c>
      <c r="G15" s="21"/>
    </row>
    <row r="16" spans="1:7">
      <c r="A16" s="14"/>
      <c r="B16" s="14"/>
      <c r="C16" s="10"/>
      <c r="D16" s="10">
        <v>120</v>
      </c>
      <c r="E16" s="21">
        <v>658.46</v>
      </c>
      <c r="F16" s="20">
        <v>582.78</v>
      </c>
      <c r="G16" s="21"/>
    </row>
    <row r="17" spans="1:7">
      <c r="A17" s="10"/>
      <c r="B17" s="10"/>
      <c r="C17" s="10"/>
      <c r="D17" s="10">
        <v>105</v>
      </c>
      <c r="E17" s="21">
        <v>603.23</v>
      </c>
      <c r="F17" s="20">
        <v>509.89</v>
      </c>
      <c r="G17" s="21"/>
    </row>
    <row r="18" spans="1:7">
      <c r="A18" s="22" t="s">
        <v>16</v>
      </c>
      <c r="B18" s="22"/>
      <c r="C18" s="10"/>
      <c r="D18" s="10">
        <v>90</v>
      </c>
      <c r="E18" s="21">
        <v>541.55</v>
      </c>
      <c r="F18" s="20">
        <v>436.86</v>
      </c>
      <c r="G18" s="21"/>
    </row>
    <row r="19" spans="1:7">
      <c r="A19" s="22"/>
      <c r="B19" s="22"/>
      <c r="C19" s="10"/>
      <c r="D19" s="10">
        <v>75</v>
      </c>
      <c r="E19" s="21">
        <v>473.36</v>
      </c>
      <c r="F19" s="20">
        <v>364.1</v>
      </c>
      <c r="G19" s="21"/>
    </row>
    <row r="20" spans="1:7">
      <c r="A20" s="22"/>
      <c r="B20" s="22"/>
      <c r="C20" s="10"/>
      <c r="D20" s="10">
        <v>60</v>
      </c>
      <c r="E20" s="21">
        <v>397.87</v>
      </c>
      <c r="F20" s="20">
        <v>290.84</v>
      </c>
      <c r="G20" s="21"/>
    </row>
    <row r="21" spans="1:7">
      <c r="A21" s="22"/>
      <c r="B21" s="22"/>
      <c r="C21" s="10"/>
      <c r="D21" s="10">
        <v>45</v>
      </c>
      <c r="E21" s="21">
        <v>314.24</v>
      </c>
      <c r="F21" s="20">
        <v>218.52</v>
      </c>
      <c r="G21" s="21"/>
    </row>
    <row r="22" spans="1:7">
      <c r="A22" s="22"/>
      <c r="B22" s="22"/>
      <c r="C22" s="10"/>
      <c r="D22" s="10">
        <v>30</v>
      </c>
      <c r="E22" s="21">
        <v>222.29</v>
      </c>
      <c r="F22" s="20">
        <v>145.37</v>
      </c>
      <c r="G22" s="21"/>
    </row>
    <row r="23" spans="1:7">
      <c r="A23" s="23"/>
      <c r="B23" s="23"/>
      <c r="C23" s="10"/>
      <c r="D23" s="10">
        <v>15</v>
      </c>
      <c r="E23" s="21">
        <v>120.3</v>
      </c>
      <c r="F23" s="20">
        <v>72.73</v>
      </c>
      <c r="G23" s="21"/>
    </row>
    <row r="24" spans="1:7">
      <c r="A24" s="22" t="s">
        <v>17</v>
      </c>
      <c r="B24" s="22"/>
      <c r="C24" s="10"/>
      <c r="D24" s="10">
        <v>0</v>
      </c>
      <c r="E24" s="21">
        <v>7.9</v>
      </c>
      <c r="F24" s="20">
        <v>0</v>
      </c>
      <c r="G24" s="21"/>
    </row>
    <row r="25" spans="1:6">
      <c r="A25" s="22"/>
      <c r="B25" s="22"/>
      <c r="C25" s="10"/>
      <c r="D25" s="10"/>
      <c r="E25" s="20"/>
      <c r="F25" s="21"/>
    </row>
    <row r="26" spans="1:6">
      <c r="A26" s="24" t="s">
        <v>18</v>
      </c>
      <c r="B26" s="24"/>
      <c r="C26" s="10"/>
      <c r="D26" s="10"/>
      <c r="E26" s="9"/>
      <c r="F26" s="25"/>
    </row>
    <row r="27" spans="1:6">
      <c r="A27" s="24"/>
      <c r="B27" s="24"/>
      <c r="C27" s="10"/>
      <c r="D27" s="10"/>
      <c r="E27" s="10"/>
      <c r="F27" s="26"/>
    </row>
    <row r="28" spans="1:6">
      <c r="A28" s="24"/>
      <c r="B28" s="24"/>
      <c r="C28" s="10"/>
      <c r="D28" s="10"/>
      <c r="E28" s="10"/>
      <c r="F28" s="27"/>
    </row>
    <row r="29" spans="1:6">
      <c r="A29" s="10"/>
      <c r="B29" s="10"/>
      <c r="C29" s="10"/>
      <c r="D29" s="10"/>
      <c r="E29" s="10"/>
      <c r="F29" s="10"/>
    </row>
    <row r="30" spans="1:6">
      <c r="A30" s="10"/>
      <c r="B30" s="10"/>
      <c r="C30" s="10"/>
      <c r="D30" s="10"/>
      <c r="E30" s="10"/>
      <c r="F30" s="10"/>
    </row>
  </sheetData>
  <mergeCells count="6">
    <mergeCell ref="A10:B10"/>
    <mergeCell ref="D2:D3"/>
    <mergeCell ref="A1:B4"/>
    <mergeCell ref="A26:B28"/>
    <mergeCell ref="A18:B22"/>
    <mergeCell ref="A24:B25"/>
  </mergeCells>
  <hyperlinks>
    <hyperlink ref="A5" r:id="rId2" display="www.coremorrow.com"/>
  </hyperlinks>
  <pageMargins left="0.75" right="0.75" top="1" bottom="1" header="0.5" footer="0.5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3"/>
  <sheetViews>
    <sheetView zoomScale="85" zoomScaleNormal="85" workbookViewId="0">
      <selection activeCell="F2" sqref="F2:F3"/>
    </sheetView>
  </sheetViews>
  <sheetFormatPr defaultColWidth="9" defaultRowHeight="16.5" outlineLevelCol="5"/>
  <cols>
    <col min="1" max="1" width="22.625" style="1" customWidth="1"/>
    <col min="2" max="2" width="28.3833333333333" style="1" customWidth="1"/>
    <col min="3" max="3" width="3.625" style="1" customWidth="1"/>
    <col min="4" max="4" width="31.6166666666667" style="1" customWidth="1"/>
    <col min="5" max="5" width="30.1416666666667" style="1" customWidth="1"/>
    <col min="6" max="6" width="29.4166666666667" style="1" customWidth="1"/>
    <col min="7" max="7" width="13.75" style="1" customWidth="1"/>
    <col min="8" max="16384" width="9" style="1"/>
  </cols>
  <sheetData>
    <row r="1" s="1" customFormat="1" ht="22.5" spans="1:6">
      <c r="A1" s="2"/>
      <c r="B1" s="2"/>
      <c r="C1" s="10"/>
      <c r="D1" s="3" t="s">
        <v>19</v>
      </c>
      <c r="E1" s="3"/>
      <c r="F1" s="10"/>
    </row>
    <row r="2" s="1" customFormat="1" spans="1:6">
      <c r="A2" s="2"/>
      <c r="B2" s="2"/>
      <c r="C2" s="10"/>
      <c r="D2" s="18" t="s">
        <v>20</v>
      </c>
      <c r="E2" s="2" t="s">
        <v>21</v>
      </c>
      <c r="F2" s="2"/>
    </row>
    <row r="3" s="1" customFormat="1" spans="1:6">
      <c r="A3" s="2"/>
      <c r="B3" s="2"/>
      <c r="C3" s="10"/>
      <c r="D3" s="18"/>
      <c r="E3" s="9"/>
      <c r="F3" s="9"/>
    </row>
    <row r="4" s="1" customFormat="1" spans="1:6">
      <c r="A4" s="2"/>
      <c r="B4" s="2"/>
      <c r="C4" s="10"/>
      <c r="D4" s="19">
        <v>0</v>
      </c>
      <c r="E4" s="19">
        <v>3164</v>
      </c>
      <c r="F4" s="19"/>
    </row>
    <row r="5" s="1" customFormat="1" spans="1:6">
      <c r="A5" s="7" t="s">
        <v>5</v>
      </c>
      <c r="B5" s="8" t="s">
        <v>6</v>
      </c>
      <c r="C5" s="10"/>
      <c r="D5" s="19">
        <v>2</v>
      </c>
      <c r="E5" s="19">
        <v>2500</v>
      </c>
      <c r="F5" s="19"/>
    </row>
    <row r="6" s="1" customFormat="1" spans="1:6">
      <c r="A6" s="9"/>
      <c r="B6" s="9"/>
      <c r="C6" s="10"/>
      <c r="D6" s="19">
        <v>5</v>
      </c>
      <c r="E6" s="19">
        <v>1999</v>
      </c>
      <c r="F6" s="19"/>
    </row>
    <row r="7" s="1" customFormat="1" spans="1:6">
      <c r="A7" s="4"/>
      <c r="C7" s="10"/>
      <c r="D7" s="19">
        <v>10</v>
      </c>
      <c r="E7" s="19">
        <v>1580</v>
      </c>
      <c r="F7" s="19"/>
    </row>
    <row r="8" s="1" customFormat="1" spans="1:6">
      <c r="A8" s="9"/>
      <c r="B8" s="9"/>
      <c r="C8" s="10"/>
      <c r="D8" s="19">
        <v>15</v>
      </c>
      <c r="E8" s="19">
        <v>1347</v>
      </c>
      <c r="F8" s="19"/>
    </row>
    <row r="9" s="1" customFormat="1" spans="1:6">
      <c r="A9" s="10"/>
      <c r="B9" s="10"/>
      <c r="C9" s="10"/>
      <c r="D9" s="19"/>
      <c r="E9" s="19"/>
      <c r="F9" s="19"/>
    </row>
    <row r="10" s="1" customFormat="1" spans="1:6">
      <c r="A10" s="11" t="s">
        <v>7</v>
      </c>
      <c r="B10" s="11"/>
      <c r="C10" s="10"/>
      <c r="D10" s="19"/>
      <c r="E10" s="19"/>
      <c r="F10" s="19"/>
    </row>
    <row r="11" s="1" customFormat="1" spans="1:6">
      <c r="A11" s="12" t="s">
        <v>8</v>
      </c>
      <c r="B11" s="12" t="s">
        <v>9</v>
      </c>
      <c r="C11" s="10"/>
      <c r="D11" s="19"/>
      <c r="E11" s="19"/>
      <c r="F11" s="19"/>
    </row>
    <row r="12" s="1" customFormat="1" spans="1:6">
      <c r="A12" s="4" t="s">
        <v>10</v>
      </c>
      <c r="B12" s="4" t="s">
        <v>11</v>
      </c>
      <c r="C12" s="10"/>
      <c r="D12" s="19"/>
      <c r="E12" s="19"/>
      <c r="F12" s="19"/>
    </row>
    <row r="13" s="1" customFormat="1" spans="1:6">
      <c r="A13" s="4"/>
      <c r="B13" s="4"/>
      <c r="C13" s="10"/>
      <c r="D13" s="19"/>
      <c r="E13" s="19"/>
      <c r="F13" s="19"/>
    </row>
    <row r="14" s="1" customFormat="1" spans="1:6">
      <c r="A14" s="4"/>
      <c r="B14" s="4"/>
      <c r="C14" s="10"/>
      <c r="D14" s="10"/>
      <c r="E14" s="20"/>
      <c r="F14" s="21"/>
    </row>
    <row r="15" s="1" customFormat="1" spans="1:6">
      <c r="A15" s="10"/>
      <c r="B15" s="10"/>
      <c r="C15" s="10"/>
      <c r="D15" s="10"/>
      <c r="E15" s="20"/>
      <c r="F15" s="21"/>
    </row>
    <row r="16" s="1" customFormat="1" spans="1:6">
      <c r="A16" s="14"/>
      <c r="B16" s="10"/>
      <c r="C16" s="10"/>
      <c r="D16" s="10"/>
      <c r="E16" s="20"/>
      <c r="F16" s="21"/>
    </row>
    <row r="17" s="1" customFormat="1" spans="1:6">
      <c r="A17" s="14"/>
      <c r="B17" s="14"/>
      <c r="C17" s="10"/>
      <c r="D17" s="10"/>
      <c r="E17" s="20"/>
      <c r="F17" s="21"/>
    </row>
    <row r="18" s="1" customFormat="1" spans="1:6">
      <c r="A18" s="10"/>
      <c r="B18" s="10"/>
      <c r="C18" s="10"/>
      <c r="D18" s="10"/>
      <c r="E18" s="20"/>
      <c r="F18" s="21"/>
    </row>
    <row r="19" s="1" customFormat="1" spans="1:6">
      <c r="A19" s="22" t="s">
        <v>16</v>
      </c>
      <c r="B19" s="22"/>
      <c r="C19" s="10"/>
      <c r="D19" s="10"/>
      <c r="E19" s="20"/>
      <c r="F19" s="21"/>
    </row>
    <row r="20" s="1" customFormat="1" spans="1:6">
      <c r="A20" s="22"/>
      <c r="B20" s="22"/>
      <c r="C20" s="10"/>
      <c r="D20" s="10"/>
      <c r="E20" s="20"/>
      <c r="F20" s="21"/>
    </row>
    <row r="21" s="1" customFormat="1" spans="1:6">
      <c r="A21" s="22"/>
      <c r="B21" s="22"/>
      <c r="C21" s="10"/>
      <c r="D21" s="10"/>
      <c r="E21" s="20"/>
      <c r="F21" s="21"/>
    </row>
    <row r="22" s="1" customFormat="1" spans="1:6">
      <c r="A22" s="22"/>
      <c r="B22" s="22"/>
      <c r="C22" s="10"/>
      <c r="D22" s="10"/>
      <c r="E22" s="20"/>
      <c r="F22" s="21"/>
    </row>
    <row r="23" s="1" customFormat="1" spans="1:6">
      <c r="A23" s="22"/>
      <c r="B23" s="22"/>
      <c r="C23" s="10"/>
      <c r="D23" s="10"/>
      <c r="E23" s="20"/>
      <c r="F23" s="21"/>
    </row>
    <row r="24" s="1" customFormat="1" spans="1:6">
      <c r="A24" s="23"/>
      <c r="B24" s="23"/>
      <c r="C24" s="10"/>
      <c r="D24" s="10"/>
      <c r="E24" s="20"/>
      <c r="F24" s="21"/>
    </row>
    <row r="25" s="1" customFormat="1" spans="1:6">
      <c r="A25" s="22" t="s">
        <v>17</v>
      </c>
      <c r="B25" s="22"/>
      <c r="C25" s="10"/>
      <c r="D25" s="10"/>
      <c r="E25" s="20"/>
      <c r="F25" s="21"/>
    </row>
    <row r="26" s="1" customFormat="1" spans="1:6">
      <c r="A26" s="22"/>
      <c r="B26" s="22"/>
      <c r="C26" s="10"/>
      <c r="D26" s="10"/>
      <c r="E26" s="20"/>
      <c r="F26" s="21"/>
    </row>
    <row r="27" s="1" customFormat="1" spans="1:6">
      <c r="A27" s="24" t="s">
        <v>18</v>
      </c>
      <c r="B27" s="24"/>
      <c r="C27" s="10"/>
      <c r="D27" s="10"/>
      <c r="E27" s="9"/>
      <c r="F27" s="25"/>
    </row>
    <row r="28" s="1" customFormat="1" spans="1:6">
      <c r="A28" s="24"/>
      <c r="B28" s="24"/>
      <c r="C28" s="10"/>
      <c r="D28" s="10"/>
      <c r="E28" s="10"/>
      <c r="F28" s="26"/>
    </row>
    <row r="29" s="1" customFormat="1" spans="1:6">
      <c r="A29" s="24"/>
      <c r="B29" s="24"/>
      <c r="C29" s="10"/>
      <c r="D29" s="10"/>
      <c r="E29" s="10"/>
      <c r="F29" s="27"/>
    </row>
    <row r="30" s="1" customFormat="1" spans="1:6">
      <c r="A30" s="10"/>
      <c r="B30" s="10"/>
      <c r="C30" s="10"/>
      <c r="E30" s="10"/>
      <c r="F30" s="10"/>
    </row>
    <row r="31" s="1" customFormat="1" spans="1:6">
      <c r="A31" s="10"/>
      <c r="B31" s="10"/>
      <c r="C31" s="10"/>
      <c r="D31" s="10"/>
      <c r="E31" s="10"/>
      <c r="F31" s="10"/>
    </row>
    <row r="33" spans="4:4">
      <c r="D33" s="10"/>
    </row>
  </sheetData>
  <mergeCells count="8">
    <mergeCell ref="A10:B10"/>
    <mergeCell ref="D2:D3"/>
    <mergeCell ref="E2:E3"/>
    <mergeCell ref="F2:F3"/>
    <mergeCell ref="A1:B4"/>
    <mergeCell ref="A19:B23"/>
    <mergeCell ref="A25:B26"/>
    <mergeCell ref="A27:B29"/>
  </mergeCells>
  <hyperlinks>
    <hyperlink ref="A5" r:id="rId2" display="www.coremorrow.com"/>
  </hyperlinks>
  <pageMargins left="0.75" right="0.75" top="1" bottom="1" header="0.5" footer="0.5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2"/>
  <sheetViews>
    <sheetView zoomScale="85" zoomScaleNormal="85" workbookViewId="0">
      <selection activeCell="F3" sqref="F3:F13"/>
    </sheetView>
  </sheetViews>
  <sheetFormatPr defaultColWidth="9" defaultRowHeight="16.5" customHeight="1" outlineLevelCol="7"/>
  <cols>
    <col min="1" max="1" width="22.625" style="1" customWidth="1"/>
    <col min="2" max="2" width="28.3833333333333" style="1" customWidth="1"/>
    <col min="3" max="4" width="3.66666666666667" customWidth="1"/>
    <col min="5" max="8" width="23.075" customWidth="1"/>
  </cols>
  <sheetData>
    <row r="1" ht="22.5" customHeight="1" spans="1:5">
      <c r="A1" s="2"/>
      <c r="B1" s="2"/>
      <c r="E1" s="3" t="s">
        <v>22</v>
      </c>
    </row>
    <row r="2" customHeight="1" spans="1:8">
      <c r="A2" s="2"/>
      <c r="B2" s="2"/>
      <c r="E2" s="4" t="s">
        <v>23</v>
      </c>
      <c r="F2" s="4" t="s">
        <v>24</v>
      </c>
      <c r="G2" s="4" t="s">
        <v>25</v>
      </c>
      <c r="H2" s="4" t="s">
        <v>26</v>
      </c>
    </row>
    <row r="3" customHeight="1" spans="1:8">
      <c r="A3" s="2"/>
      <c r="B3" s="2"/>
      <c r="E3" s="5">
        <v>0</v>
      </c>
      <c r="F3" s="5">
        <v>0</v>
      </c>
      <c r="G3" s="5">
        <f>E3-F13/10*0</f>
        <v>0</v>
      </c>
      <c r="H3" s="6">
        <f>G3/F13*100</f>
        <v>0</v>
      </c>
    </row>
    <row r="4" customHeight="1" spans="1:8">
      <c r="A4" s="2"/>
      <c r="B4" s="2"/>
      <c r="E4" s="5">
        <v>1</v>
      </c>
      <c r="F4" s="5">
        <v>73.61</v>
      </c>
      <c r="G4" s="5">
        <f>F4-F13/10*1</f>
        <v>0.634</v>
      </c>
      <c r="H4" s="6">
        <f>G4/F13*100</f>
        <v>0.0868778776584083</v>
      </c>
    </row>
    <row r="5" customHeight="1" spans="1:8">
      <c r="A5" s="7" t="s">
        <v>5</v>
      </c>
      <c r="B5" s="8" t="s">
        <v>6</v>
      </c>
      <c r="E5" s="5">
        <v>2</v>
      </c>
      <c r="F5" s="5">
        <v>146.52</v>
      </c>
      <c r="G5" s="5">
        <f>F5-F13/10*2</f>
        <v>0.568000000000012</v>
      </c>
      <c r="H5" s="6">
        <f>G5/F13*100</f>
        <v>0.0778338083753579</v>
      </c>
    </row>
    <row r="6" customHeight="1" spans="1:8">
      <c r="A6" s="9"/>
      <c r="B6" s="9"/>
      <c r="E6" s="5">
        <v>3</v>
      </c>
      <c r="F6" s="5">
        <v>219.56</v>
      </c>
      <c r="G6" s="5">
        <f>F6-F13/10*3</f>
        <v>0.632000000000005</v>
      </c>
      <c r="H6" s="6">
        <f>G6/F13*100</f>
        <v>0.0866038149528619</v>
      </c>
    </row>
    <row r="7" customHeight="1" spans="1:8">
      <c r="A7" s="4"/>
      <c r="E7" s="5">
        <v>4</v>
      </c>
      <c r="F7" s="5">
        <v>292.27</v>
      </c>
      <c r="G7" s="5">
        <f>F7-F13/10*4</f>
        <v>0.365999999999985</v>
      </c>
      <c r="H7" s="6">
        <f>G7/F13*100</f>
        <v>0.0501534751151043</v>
      </c>
    </row>
    <row r="8" customHeight="1" spans="1:8">
      <c r="A8" s="9"/>
      <c r="B8" s="9"/>
      <c r="E8" s="5">
        <v>5</v>
      </c>
      <c r="F8" s="5">
        <v>365.36</v>
      </c>
      <c r="G8" s="5">
        <f>F8-F13/10*5</f>
        <v>0.480000000000018</v>
      </c>
      <c r="H8" s="6">
        <f>G8/F13*100</f>
        <v>0.0657750493312895</v>
      </c>
    </row>
    <row r="9" customHeight="1" spans="1:8">
      <c r="A9" s="10"/>
      <c r="B9" s="10"/>
      <c r="E9" s="5">
        <v>6</v>
      </c>
      <c r="F9" s="5">
        <v>437.88</v>
      </c>
      <c r="G9" s="5">
        <f>F9-F13/10*6</f>
        <v>0.0240000000000009</v>
      </c>
      <c r="H9" s="6">
        <f>G9/F13*100</f>
        <v>0.00328875246656447</v>
      </c>
    </row>
    <row r="10" customHeight="1" spans="1:8">
      <c r="A10" s="11" t="s">
        <v>7</v>
      </c>
      <c r="B10" s="11"/>
      <c r="E10" s="5">
        <v>7</v>
      </c>
      <c r="F10" s="5">
        <v>510.59</v>
      </c>
      <c r="G10" s="5">
        <f>F10-F13/10*7</f>
        <v>-0.242000000000019</v>
      </c>
      <c r="H10" s="6">
        <f>G10/F13*100</f>
        <v>-0.0331615873711931</v>
      </c>
    </row>
    <row r="11" customHeight="1" spans="1:8">
      <c r="A11" s="12" t="s">
        <v>8</v>
      </c>
      <c r="B11" s="12" t="s">
        <v>9</v>
      </c>
      <c r="E11" s="5">
        <v>8</v>
      </c>
      <c r="F11" s="5">
        <v>583.29</v>
      </c>
      <c r="G11" s="5">
        <f>F11-F13/10*8</f>
        <v>-0.518000000000029</v>
      </c>
      <c r="H11" s="6">
        <f>G11/F13*100</f>
        <v>-0.0709822407366845</v>
      </c>
    </row>
    <row r="12" customHeight="1" spans="1:8">
      <c r="A12" s="4" t="s">
        <v>10</v>
      </c>
      <c r="B12" s="4" t="s">
        <v>11</v>
      </c>
      <c r="E12" s="5">
        <v>9</v>
      </c>
      <c r="F12" s="5">
        <v>656.35</v>
      </c>
      <c r="G12" s="5">
        <f>F12-F13/10*9</f>
        <v>-0.433999999999969</v>
      </c>
      <c r="H12" s="6">
        <f>G12/F13*100</f>
        <v>-0.0594716071037011</v>
      </c>
    </row>
    <row r="13" customHeight="1" spans="1:8">
      <c r="A13" s="4" t="s">
        <v>12</v>
      </c>
      <c r="B13" s="4" t="s">
        <v>13</v>
      </c>
      <c r="E13" s="5">
        <v>10</v>
      </c>
      <c r="F13" s="5">
        <v>729.76</v>
      </c>
      <c r="G13" s="5">
        <v>0</v>
      </c>
      <c r="H13" s="6">
        <f>G13/F13*100</f>
        <v>0</v>
      </c>
    </row>
    <row r="14" ht="35" customHeight="1" spans="1:8">
      <c r="A14" s="4" t="s">
        <v>14</v>
      </c>
      <c r="B14" s="13" t="s">
        <v>27</v>
      </c>
      <c r="E14" s="4"/>
      <c r="F14" s="4"/>
      <c r="G14" s="4"/>
      <c r="H14" s="4"/>
    </row>
    <row r="15" customHeight="1" spans="1:8">
      <c r="A15" s="10"/>
      <c r="B15" s="10"/>
      <c r="E15" s="4"/>
      <c r="F15" s="4"/>
      <c r="G15" s="4"/>
      <c r="H15" s="4"/>
    </row>
    <row r="16" customHeight="1" spans="1:8">
      <c r="A16" s="14"/>
      <c r="B16" s="10"/>
      <c r="E16" s="4"/>
      <c r="F16" s="4"/>
      <c r="G16" s="4"/>
      <c r="H16" s="4"/>
    </row>
    <row r="17" customHeight="1" spans="1:8">
      <c r="A17" s="14"/>
      <c r="B17" s="14"/>
      <c r="E17" s="4"/>
      <c r="F17" s="4"/>
      <c r="G17" s="4"/>
      <c r="H17" s="4"/>
    </row>
    <row r="18" customHeight="1" spans="1:8">
      <c r="A18" s="10"/>
      <c r="B18" s="10"/>
      <c r="E18" s="4"/>
      <c r="F18" s="4"/>
      <c r="G18" s="4"/>
      <c r="H18" s="4"/>
    </row>
    <row r="19" customHeight="1" spans="1:8">
      <c r="A19" s="15" t="s">
        <v>16</v>
      </c>
      <c r="B19" s="15"/>
      <c r="E19" s="4"/>
      <c r="F19" s="4"/>
      <c r="G19" s="4"/>
      <c r="H19" s="4"/>
    </row>
    <row r="20" customHeight="1" spans="1:8">
      <c r="A20" s="15"/>
      <c r="B20" s="15"/>
      <c r="E20" s="4"/>
      <c r="F20" s="4"/>
      <c r="G20" s="4"/>
      <c r="H20" s="4"/>
    </row>
    <row r="21" customHeight="1" spans="1:8">
      <c r="A21" s="15"/>
      <c r="B21" s="15"/>
      <c r="E21" s="4"/>
      <c r="F21" s="4"/>
      <c r="G21" s="4"/>
      <c r="H21" s="4"/>
    </row>
    <row r="22" customHeight="1" spans="1:8">
      <c r="A22" s="15"/>
      <c r="B22" s="15"/>
      <c r="E22" s="4"/>
      <c r="F22" s="4"/>
      <c r="G22" s="4"/>
      <c r="H22" s="4"/>
    </row>
    <row r="23" customHeight="1" spans="1:8">
      <c r="A23" s="15"/>
      <c r="B23" s="15"/>
      <c r="E23" s="4"/>
      <c r="F23" s="4"/>
      <c r="G23" s="4"/>
      <c r="H23" s="4"/>
    </row>
    <row r="24" customHeight="1" spans="1:8">
      <c r="A24" s="16"/>
      <c r="B24" s="16"/>
      <c r="E24" s="4"/>
      <c r="F24" s="4"/>
      <c r="G24" s="4"/>
      <c r="H24" s="4"/>
    </row>
    <row r="25" customHeight="1" spans="1:8">
      <c r="A25" s="15" t="s">
        <v>17</v>
      </c>
      <c r="B25" s="15"/>
      <c r="E25" s="4"/>
      <c r="F25" s="4"/>
      <c r="G25" s="4"/>
      <c r="H25" s="4"/>
    </row>
    <row r="26" customHeight="1" spans="1:8">
      <c r="A26" s="15"/>
      <c r="B26" s="15"/>
      <c r="E26" s="4"/>
      <c r="F26" s="4"/>
      <c r="G26" s="4"/>
      <c r="H26" s="4"/>
    </row>
    <row r="27" customHeight="1" spans="1:8">
      <c r="A27" s="17" t="s">
        <v>18</v>
      </c>
      <c r="B27" s="17"/>
      <c r="E27" s="4"/>
      <c r="F27" s="4"/>
      <c r="G27" s="4"/>
      <c r="H27" s="4"/>
    </row>
    <row r="28" customHeight="1" spans="1:8">
      <c r="A28" s="17"/>
      <c r="B28" s="17"/>
      <c r="E28" s="4"/>
      <c r="F28" s="4"/>
      <c r="G28" s="4"/>
      <c r="H28" s="4"/>
    </row>
    <row r="29" customHeight="1" spans="1:8">
      <c r="A29" s="17"/>
      <c r="B29" s="17"/>
      <c r="E29" s="4"/>
      <c r="F29" s="4"/>
      <c r="G29" s="4"/>
      <c r="H29" s="4"/>
    </row>
    <row r="30" customHeight="1" spans="1:8">
      <c r="A30" s="10"/>
      <c r="B30" s="10"/>
      <c r="E30" s="4"/>
      <c r="F30" s="4"/>
      <c r="G30" s="4"/>
      <c r="H30" s="4"/>
    </row>
    <row r="31" customHeight="1" spans="1:8">
      <c r="A31" s="10"/>
      <c r="B31" s="10"/>
      <c r="E31" s="4"/>
      <c r="F31" s="4"/>
      <c r="G31" s="4"/>
      <c r="H31" s="4"/>
    </row>
    <row r="32" customHeight="1" spans="5:8">
      <c r="E32" s="4"/>
      <c r="F32" s="4"/>
      <c r="G32" s="4"/>
      <c r="H32" s="4"/>
    </row>
  </sheetData>
  <mergeCells count="5">
    <mergeCell ref="A10:B10"/>
    <mergeCell ref="A1:B4"/>
    <mergeCell ref="A19:B23"/>
    <mergeCell ref="A25:B26"/>
    <mergeCell ref="A27:B29"/>
  </mergeCells>
  <hyperlinks>
    <hyperlink ref="A5" r:id="rId2" display="www.coremorrow.com"/>
  </hyperlink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角位移与电压Angle vs Volt</vt:lpstr>
      <vt:lpstr>谐频与负载Resonant Freq  vs Load</vt:lpstr>
      <vt:lpstr>线性度Linearity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Administrator</cp:lastModifiedBy>
  <dcterms:created xsi:type="dcterms:W3CDTF">2018-09-20T06:11:00Z</dcterms:created>
  <cp:lastPrinted>2019-04-01T01:11:00Z</cp:lastPrinted>
  <dcterms:modified xsi:type="dcterms:W3CDTF">2020-10-16T01:37:18Z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