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9450"/>
  </bookViews>
  <sheets>
    <sheet name="角位移与电压Angle vs Volt" sheetId="5" r:id="rId1"/>
    <sheet name="谐频与负载Freq  vs Load" sheetId="6" r:id="rId2"/>
    <sheet name="线性度Linearity" sheetId="7" r:id="rId3"/>
  </sheets>
  <definedNames>
    <definedName name="_xlnm._FilterDatabase" localSheetId="0" hidden="1">'角位移与电压Angle vs Volt'!$F$3:$F$13</definedName>
  </definedNames>
  <calcPr calcId="144525"/>
</workbook>
</file>

<file path=xl/sharedStrings.xml><?xml version="1.0" encoding="utf-8"?>
<sst xmlns="http://schemas.openxmlformats.org/spreadsheetml/2006/main" count="52" uniqueCount="28">
  <si>
    <t>角位移与电压曲线/Angular Travel vs Voltage Curve</t>
  </si>
  <si>
    <t>电压Voltage (V)</t>
  </si>
  <si>
    <t xml:space="preserve">开环Open-loop </t>
  </si>
  <si>
    <t>闭环Closed-loop</t>
  </si>
  <si>
    <t>角度Angle (s)</t>
  </si>
  <si>
    <t>www.coremorrow.com</t>
  </si>
  <si>
    <t>微信服务号/Wechat</t>
  </si>
  <si>
    <t>测试环境/Test Condition</t>
  </si>
  <si>
    <t>型号/Model</t>
  </si>
  <si>
    <t>P34.T1S</t>
  </si>
  <si>
    <t>测试温度/Temperature</t>
  </si>
  <si>
    <t>20℃，31%RH</t>
  </si>
  <si>
    <t>负载/Load</t>
  </si>
  <si>
    <t>空载 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</si>
  <si>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</si>
  <si>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</si>
  <si>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</si>
  <si>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</si>
  <si>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</si>
  <si>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</si>
  <si>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</si>
  <si>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</si>
  <si>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</si>
  <si>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</si>
  <si>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</si>
  <si>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</si>
  <si>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</si>
  <si>
    <t xml:space="preserve">0~120V，对应控制输入/control input： 0~10V
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</si>
</sst>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23" fillId="21" borderId="3" applyNumberFormat="0" applyAlignment="0" applyProtection="0">
      <alignment vertical="center"/>
    </xf>
    <xf numFmtId="0" fontId="26" fillId="32" borderId="8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角位移与电压曲线/Angular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20.87</c:v>
                </c:pt>
                <c:pt idx="2">
                  <c:v>45.14</c:v>
                </c:pt>
                <c:pt idx="3">
                  <c:v>72.37</c:v>
                </c:pt>
                <c:pt idx="4">
                  <c:v>101.93</c:v>
                </c:pt>
                <c:pt idx="5">
                  <c:v>133.19</c:v>
                </c:pt>
                <c:pt idx="6">
                  <c:v>165.22</c:v>
                </c:pt>
                <c:pt idx="7">
                  <c:v>198.03</c:v>
                </c:pt>
                <c:pt idx="8">
                  <c:v>231.25</c:v>
                </c:pt>
                <c:pt idx="9">
                  <c:v>264.89</c:v>
                </c:pt>
                <c:pt idx="10">
                  <c:v>299.03</c:v>
                </c:pt>
                <c:pt idx="11">
                  <c:v>277.8</c:v>
                </c:pt>
                <c:pt idx="12">
                  <c:v>253.06</c:v>
                </c:pt>
                <c:pt idx="13">
                  <c:v>225.56</c:v>
                </c:pt>
                <c:pt idx="14">
                  <c:v>196.12</c:v>
                </c:pt>
                <c:pt idx="15">
                  <c:v>165.22</c:v>
                </c:pt>
                <c:pt idx="16">
                  <c:v>133.68</c:v>
                </c:pt>
                <c:pt idx="17">
                  <c:v>101.22</c:v>
                </c:pt>
                <c:pt idx="18">
                  <c:v>68.46</c:v>
                </c:pt>
                <c:pt idx="19">
                  <c:v>35.38</c:v>
                </c:pt>
                <c:pt idx="20">
                  <c:v>2.22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'角位移与电压Angle vs Volt'!$F$2</c:f>
              <c:strCache>
                <c:ptCount val="1"/>
                <c:pt idx="0">
                  <c:v>闭环Closed-loop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Volt'!$F$4:$F$24</c:f>
              <c:numCache>
                <c:formatCode>General</c:formatCode>
                <c:ptCount val="21"/>
                <c:pt idx="0">
                  <c:v>0</c:v>
                </c:pt>
                <c:pt idx="1">
                  <c:v>29.2</c:v>
                </c:pt>
                <c:pt idx="2">
                  <c:v>58.21</c:v>
                </c:pt>
                <c:pt idx="3">
                  <c:v>87.24</c:v>
                </c:pt>
                <c:pt idx="4">
                  <c:v>116.19</c:v>
                </c:pt>
                <c:pt idx="5">
                  <c:v>145.16</c:v>
                </c:pt>
                <c:pt idx="6">
                  <c:v>174.02</c:v>
                </c:pt>
                <c:pt idx="7">
                  <c:v>203.01</c:v>
                </c:pt>
                <c:pt idx="8">
                  <c:v>231.9</c:v>
                </c:pt>
                <c:pt idx="9">
                  <c:v>260.94</c:v>
                </c:pt>
                <c:pt idx="10">
                  <c:v>289.97</c:v>
                </c:pt>
                <c:pt idx="11">
                  <c:v>260.9</c:v>
                </c:pt>
                <c:pt idx="12">
                  <c:v>231.88</c:v>
                </c:pt>
                <c:pt idx="13">
                  <c:v>203.02</c:v>
                </c:pt>
                <c:pt idx="14">
                  <c:v>174.01</c:v>
                </c:pt>
                <c:pt idx="15">
                  <c:v>145.16</c:v>
                </c:pt>
                <c:pt idx="16">
                  <c:v>116.09</c:v>
                </c:pt>
                <c:pt idx="17">
                  <c:v>87.25</c:v>
                </c:pt>
                <c:pt idx="18">
                  <c:v>58.13</c:v>
                </c:pt>
                <c:pt idx="19">
                  <c:v>29.26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角度</a:t>
                </a:r>
                <a:r>
                  <a:rPr lang="en-US" altLang="zh-CN"/>
                  <a:t>Angle</a:t>
                </a:r>
                <a:r>
                  <a:t>(</a:t>
                </a:r>
                <a:r>
                  <a:rPr lang="en-US" altLang="zh-CN"/>
                  <a:t>s</a:t>
                </a:r>
                <a: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'谐频与负载Freq  vs Load'!$D$3:$D$11</c:f>
              <c:numCache>
                <c:formatCode>General</c:formatCode>
                <c:ptCount val="9"/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  <c:pt idx="7">
                  <c:v>100</c:v>
                </c:pt>
                <c:pt idx="8">
                  <c:v>200</c:v>
                </c:pt>
              </c:numCache>
            </c:numRef>
          </c:xVal>
          <c:yVal>
            <c:numRef>
              <c:f>'谐频与负载Freq  vs Load'!$E$3:$E$11</c:f>
              <c:numCache>
                <c:formatCode>General</c:formatCode>
                <c:ptCount val="9"/>
                <c:pt idx="1">
                  <c:v>1854</c:v>
                </c:pt>
                <c:pt idx="2">
                  <c:v>1776</c:v>
                </c:pt>
                <c:pt idx="3">
                  <c:v>1706</c:v>
                </c:pt>
                <c:pt idx="4">
                  <c:v>1590</c:v>
                </c:pt>
                <c:pt idx="5">
                  <c:v>1495</c:v>
                </c:pt>
                <c:pt idx="6">
                  <c:v>1344</c:v>
                </c:pt>
                <c:pt idx="7">
                  <c:v>1107</c:v>
                </c:pt>
                <c:pt idx="8">
                  <c:v>864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负载</a:t>
                </a:r>
                <a:r>
                  <a:rPr lang="en-US" altLang="zh-CN"/>
                  <a:t>load</a:t>
                </a:r>
                <a:r>
                  <a:rPr altLang="en-US"/>
                  <a:t>（</a:t>
                </a:r>
                <a:r>
                  <a:rPr lang="en-US" altLang="zh-CN"/>
                  <a:t>g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85630714396405"/>
              <c:y val="0.91553568577359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</a:t>
                </a:r>
                <a:r>
                  <a:rPr lang="en-US" altLang="zh-CN"/>
                  <a:t>Resonant Frequency </a:t>
                </a:r>
                <a:r>
                  <a:t>（</a:t>
                </a:r>
                <a:r>
                  <a:rPr lang="en-US" altLang="zh-CN"/>
                  <a:t>Hz</a:t>
                </a:r>
                <a:r>
                  <a:t>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0.0700072421284946</c:v>
                </c:pt>
                <c:pt idx="2">
                  <c:v>0.0744904645308114</c:v>
                </c:pt>
                <c:pt idx="3">
                  <c:v>0.085870952167459</c:v>
                </c:pt>
                <c:pt idx="4">
                  <c:v>0.0696623788667738</c:v>
                </c:pt>
                <c:pt idx="5">
                  <c:v>0.0603510708004217</c:v>
                </c:pt>
                <c:pt idx="6">
                  <c:v>0.0131048039452297</c:v>
                </c:pt>
                <c:pt idx="7">
                  <c:v>0.0106907611132108</c:v>
                </c:pt>
                <c:pt idx="8">
                  <c:v>-0.026209607890479</c:v>
                </c:pt>
                <c:pt idx="9">
                  <c:v>-0.0113804876366574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3"/>
        <c:minorUnit val="0.3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88265</xdr:colOff>
      <xdr:row>4</xdr:row>
      <xdr:rowOff>116840</xdr:rowOff>
    </xdr:from>
    <xdr:to>
      <xdr:col>7</xdr:col>
      <xdr:colOff>605155</xdr:colOff>
      <xdr:row>26</xdr:row>
      <xdr:rowOff>41910</xdr:rowOff>
    </xdr:to>
    <xdr:graphicFrame>
      <xdr:nvGraphicFramePr>
        <xdr:cNvPr id="14" name="图表 13"/>
        <xdr:cNvGraphicFramePr/>
      </xdr:nvGraphicFramePr>
      <xdr:xfrm>
        <a:off x="3975100" y="103124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78105</xdr:colOff>
      <xdr:row>4</xdr:row>
      <xdr:rowOff>18415</xdr:rowOff>
    </xdr:from>
    <xdr:to>
      <xdr:col>6</xdr:col>
      <xdr:colOff>911225</xdr:colOff>
      <xdr:row>23</xdr:row>
      <xdr:rowOff>170815</xdr:rowOff>
    </xdr:to>
    <xdr:graphicFrame>
      <xdr:nvGraphicFramePr>
        <xdr:cNvPr id="3" name="图表 2"/>
        <xdr:cNvGraphicFramePr/>
      </xdr:nvGraphicFramePr>
      <xdr:xfrm>
        <a:off x="3964940" y="932815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203835</xdr:colOff>
      <xdr:row>4</xdr:row>
      <xdr:rowOff>18415</xdr:rowOff>
    </xdr:from>
    <xdr:to>
      <xdr:col>8</xdr:col>
      <xdr:colOff>390525</xdr:colOff>
      <xdr:row>26</xdr:row>
      <xdr:rowOff>116205</xdr:rowOff>
    </xdr:to>
    <xdr:graphicFrame>
      <xdr:nvGraphicFramePr>
        <xdr:cNvPr id="5" name="图表 2"/>
        <xdr:cNvGraphicFramePr/>
      </xdr:nvGraphicFramePr>
      <xdr:xfrm>
        <a:off x="4090670" y="932815"/>
        <a:ext cx="7696835" cy="470789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F11" sqref="F11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9" t="s">
        <v>2</v>
      </c>
      <c r="F2" s="29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2">
        <v>0</v>
      </c>
      <c r="F4" s="21">
        <v>0</v>
      </c>
      <c r="G4" s="22"/>
    </row>
    <row r="5" spans="1:7">
      <c r="A5" s="7" t="s">
        <v>5</v>
      </c>
      <c r="B5" s="8" t="s">
        <v>6</v>
      </c>
      <c r="C5" s="10"/>
      <c r="D5" s="10">
        <v>12</v>
      </c>
      <c r="E5" s="22">
        <v>20.87</v>
      </c>
      <c r="F5" s="21">
        <v>29.2</v>
      </c>
      <c r="G5" s="22"/>
    </row>
    <row r="6" spans="1:7">
      <c r="A6" s="9"/>
      <c r="B6" s="9"/>
      <c r="C6" s="10"/>
      <c r="D6" s="10">
        <v>24</v>
      </c>
      <c r="E6" s="22">
        <v>45.14</v>
      </c>
      <c r="F6" s="21">
        <v>58.21</v>
      </c>
      <c r="G6" s="22"/>
    </row>
    <row r="7" spans="1:7">
      <c r="A7" s="4"/>
      <c r="C7" s="10"/>
      <c r="D7" s="10">
        <v>36</v>
      </c>
      <c r="E7" s="22">
        <v>72.37</v>
      </c>
      <c r="F7" s="21">
        <v>87.24</v>
      </c>
      <c r="G7" s="22"/>
    </row>
    <row r="8" spans="1:7">
      <c r="A8" s="9"/>
      <c r="B8" s="9"/>
      <c r="C8" s="10"/>
      <c r="D8" s="10">
        <v>48</v>
      </c>
      <c r="E8" s="22">
        <v>101.93</v>
      </c>
      <c r="F8" s="21">
        <v>116.19</v>
      </c>
      <c r="G8" s="22"/>
    </row>
    <row r="9" spans="1:7">
      <c r="A9" s="10"/>
      <c r="B9" s="10"/>
      <c r="C9" s="10"/>
      <c r="D9" s="10">
        <v>60</v>
      </c>
      <c r="E9" s="22">
        <v>133.19</v>
      </c>
      <c r="F9" s="21">
        <v>145.16</v>
      </c>
      <c r="G9" s="22"/>
    </row>
    <row r="10" spans="1:7">
      <c r="A10" s="11" t="s">
        <v>7</v>
      </c>
      <c r="B10" s="11"/>
      <c r="C10" s="10"/>
      <c r="D10" s="10">
        <v>72</v>
      </c>
      <c r="E10" s="22">
        <v>165.22</v>
      </c>
      <c r="F10" s="21">
        <v>174.02</v>
      </c>
      <c r="G10" s="22"/>
    </row>
    <row r="11" spans="1:7">
      <c r="A11" s="12" t="s">
        <v>8</v>
      </c>
      <c r="B11" s="12" t="s">
        <v>9</v>
      </c>
      <c r="C11" s="10"/>
      <c r="D11" s="10">
        <v>84</v>
      </c>
      <c r="E11" s="22">
        <v>198.03</v>
      </c>
      <c r="F11" s="21">
        <v>203.01</v>
      </c>
      <c r="G11" s="22"/>
    </row>
    <row r="12" spans="1:7">
      <c r="A12" s="4" t="s">
        <v>10</v>
      </c>
      <c r="B12" s="4" t="s">
        <v>11</v>
      </c>
      <c r="C12" s="10"/>
      <c r="D12" s="10">
        <v>96</v>
      </c>
      <c r="E12" s="22">
        <v>231.25</v>
      </c>
      <c r="F12" s="21">
        <v>231.9</v>
      </c>
      <c r="G12" s="22"/>
    </row>
    <row r="13" spans="1:7">
      <c r="A13" s="4" t="s">
        <v>12</v>
      </c>
      <c r="B13" s="4" t="s">
        <v>13</v>
      </c>
      <c r="C13" s="10"/>
      <c r="D13" s="10">
        <v>108</v>
      </c>
      <c r="E13" s="22">
        <v>264.89</v>
      </c>
      <c r="F13" s="21">
        <v>260.94</v>
      </c>
      <c r="G13" s="22"/>
    </row>
    <row r="14" spans="1:7">
      <c r="A14" s="4" t="s">
        <v>14</v>
      </c>
      <c r="B14" s="4" t="s">
        <v>15</v>
      </c>
      <c r="C14" s="10"/>
      <c r="D14" s="10">
        <v>120</v>
      </c>
      <c r="E14" s="22">
        <v>299.03</v>
      </c>
      <c r="F14" s="21">
        <v>289.97</v>
      </c>
      <c r="G14" s="22"/>
    </row>
    <row r="15" spans="1:7">
      <c r="A15" s="15"/>
      <c r="B15" s="10"/>
      <c r="C15" s="10"/>
      <c r="D15" s="10">
        <v>108</v>
      </c>
      <c r="E15" s="22">
        <v>277.8</v>
      </c>
      <c r="F15" s="21">
        <v>260.9</v>
      </c>
      <c r="G15" s="22"/>
    </row>
    <row r="16" spans="1:7">
      <c r="A16" s="15"/>
      <c r="B16" s="15"/>
      <c r="C16" s="10"/>
      <c r="D16" s="10">
        <v>96</v>
      </c>
      <c r="E16" s="22">
        <v>253.06</v>
      </c>
      <c r="F16" s="21">
        <v>231.88</v>
      </c>
      <c r="G16" s="22"/>
    </row>
    <row r="17" spans="1:7">
      <c r="A17" s="10"/>
      <c r="B17" s="10"/>
      <c r="C17" s="10"/>
      <c r="D17" s="10">
        <v>84</v>
      </c>
      <c r="E17" s="22">
        <v>225.56</v>
      </c>
      <c r="F17" s="21">
        <v>203.02</v>
      </c>
      <c r="G17" s="22"/>
    </row>
    <row r="18" spans="1:7">
      <c r="A18" s="23" t="s">
        <v>16</v>
      </c>
      <c r="B18" s="23"/>
      <c r="C18" s="10"/>
      <c r="D18" s="10">
        <v>72</v>
      </c>
      <c r="E18" s="22">
        <v>196.12</v>
      </c>
      <c r="F18" s="21">
        <v>174.01</v>
      </c>
      <c r="G18" s="22"/>
    </row>
    <row r="19" spans="1:7">
      <c r="A19" s="23"/>
      <c r="B19" s="23"/>
      <c r="C19" s="10"/>
      <c r="D19" s="10">
        <v>60</v>
      </c>
      <c r="E19" s="22">
        <v>165.22</v>
      </c>
      <c r="F19" s="21">
        <v>145.16</v>
      </c>
      <c r="G19" s="22"/>
    </row>
    <row r="20" spans="1:7">
      <c r="A20" s="23"/>
      <c r="B20" s="23"/>
      <c r="C20" s="10"/>
      <c r="D20" s="10">
        <v>48</v>
      </c>
      <c r="E20" s="22">
        <v>133.68</v>
      </c>
      <c r="F20" s="21">
        <v>116.09</v>
      </c>
      <c r="G20" s="22"/>
    </row>
    <row r="21" spans="1:7">
      <c r="A21" s="23"/>
      <c r="B21" s="23"/>
      <c r="C21" s="10"/>
      <c r="D21" s="10">
        <v>36</v>
      </c>
      <c r="E21" s="22">
        <v>101.22</v>
      </c>
      <c r="F21" s="21">
        <v>87.25</v>
      </c>
      <c r="G21" s="22"/>
    </row>
    <row r="22" spans="1:7">
      <c r="A22" s="23"/>
      <c r="B22" s="23"/>
      <c r="C22" s="10"/>
      <c r="D22" s="10">
        <v>24</v>
      </c>
      <c r="E22" s="22">
        <v>68.46</v>
      </c>
      <c r="F22" s="21">
        <v>58.13</v>
      </c>
      <c r="G22" s="22"/>
    </row>
    <row r="23" spans="1:7">
      <c r="A23" s="24"/>
      <c r="B23" s="24"/>
      <c r="C23" s="10"/>
      <c r="D23" s="10">
        <v>12</v>
      </c>
      <c r="E23" s="22">
        <v>35.38</v>
      </c>
      <c r="F23" s="21">
        <v>29.26</v>
      </c>
      <c r="G23" s="22"/>
    </row>
    <row r="24" spans="1:7">
      <c r="A24" s="23" t="s">
        <v>17</v>
      </c>
      <c r="B24" s="23"/>
      <c r="C24" s="10"/>
      <c r="D24" s="10">
        <v>0</v>
      </c>
      <c r="E24" s="22">
        <v>2.22</v>
      </c>
      <c r="F24" s="21">
        <v>0</v>
      </c>
      <c r="G24" s="22"/>
    </row>
    <row r="25" spans="1:6">
      <c r="A25" s="23"/>
      <c r="B25" s="23"/>
      <c r="C25" s="10"/>
      <c r="D25" s="10"/>
      <c r="E25" s="21"/>
      <c r="F25" s="22"/>
    </row>
    <row r="26" spans="1:6">
      <c r="A26" s="25" t="s">
        <v>18</v>
      </c>
      <c r="B26" s="25"/>
      <c r="C26" s="10"/>
      <c r="D26" s="10"/>
      <c r="E26" s="9"/>
      <c r="F26" s="26"/>
    </row>
    <row r="27" spans="1:6">
      <c r="A27" s="25"/>
      <c r="B27" s="25"/>
      <c r="C27" s="10"/>
      <c r="D27" s="10"/>
      <c r="E27" s="10"/>
      <c r="F27" s="27"/>
    </row>
    <row r="28" spans="1:6">
      <c r="A28" s="25"/>
      <c r="B28" s="25"/>
      <c r="C28" s="10"/>
      <c r="D28" s="10"/>
      <c r="E28" s="10"/>
      <c r="F28" s="28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85" zoomScaleNormal="85" workbookViewId="0">
      <selection activeCell="D32" sqref="D32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9" t="s">
        <v>20</v>
      </c>
      <c r="E2" s="2" t="s">
        <v>21</v>
      </c>
      <c r="F2" s="2"/>
    </row>
    <row r="3" s="1" customFormat="1" spans="1:6">
      <c r="A3" s="2"/>
      <c r="B3" s="2"/>
      <c r="C3" s="10"/>
      <c r="D3" s="19"/>
      <c r="E3" s="9"/>
      <c r="F3" s="9"/>
    </row>
    <row r="4" s="1" customFormat="1" spans="1:6">
      <c r="A4" s="2"/>
      <c r="B4" s="2"/>
      <c r="C4" s="10"/>
      <c r="D4" s="20">
        <v>0</v>
      </c>
      <c r="E4" s="20">
        <v>1854</v>
      </c>
      <c r="F4" s="20"/>
    </row>
    <row r="5" s="1" customFormat="1" spans="1:6">
      <c r="A5" s="7" t="s">
        <v>5</v>
      </c>
      <c r="B5" s="8" t="s">
        <v>6</v>
      </c>
      <c r="C5" s="10"/>
      <c r="D5" s="20">
        <v>5</v>
      </c>
      <c r="E5" s="20">
        <v>1776</v>
      </c>
      <c r="F5" s="20"/>
    </row>
    <row r="6" s="1" customFormat="1" spans="1:6">
      <c r="A6" s="9"/>
      <c r="B6" s="9"/>
      <c r="C6" s="10"/>
      <c r="D6" s="20">
        <v>10</v>
      </c>
      <c r="E6" s="20">
        <v>1706</v>
      </c>
      <c r="F6" s="20"/>
    </row>
    <row r="7" s="1" customFormat="1" spans="1:6">
      <c r="A7" s="4"/>
      <c r="C7" s="10"/>
      <c r="D7" s="20">
        <v>20</v>
      </c>
      <c r="E7" s="20">
        <v>1590</v>
      </c>
      <c r="F7" s="20"/>
    </row>
    <row r="8" s="1" customFormat="1" spans="1:6">
      <c r="A8" s="9"/>
      <c r="B8" s="9"/>
      <c r="C8" s="10"/>
      <c r="D8" s="20">
        <v>30</v>
      </c>
      <c r="E8" s="20">
        <v>1495</v>
      </c>
      <c r="F8" s="20"/>
    </row>
    <row r="9" s="1" customFormat="1" spans="1:6">
      <c r="A9" s="10"/>
      <c r="B9" s="10"/>
      <c r="C9" s="10"/>
      <c r="D9" s="20">
        <v>50</v>
      </c>
      <c r="E9" s="20">
        <v>1344</v>
      </c>
      <c r="F9" s="20"/>
    </row>
    <row r="10" s="1" customFormat="1" spans="1:6">
      <c r="A10" s="11" t="s">
        <v>7</v>
      </c>
      <c r="B10" s="11"/>
      <c r="C10" s="10"/>
      <c r="D10" s="20">
        <v>100</v>
      </c>
      <c r="E10" s="20">
        <v>1107</v>
      </c>
      <c r="F10" s="20"/>
    </row>
    <row r="11" s="1" customFormat="1" spans="1:6">
      <c r="A11" s="12" t="s">
        <v>8</v>
      </c>
      <c r="B11" s="12" t="s">
        <v>9</v>
      </c>
      <c r="C11" s="10"/>
      <c r="D11" s="20">
        <v>200</v>
      </c>
      <c r="E11" s="20">
        <v>864</v>
      </c>
      <c r="F11" s="20"/>
    </row>
    <row r="12" s="1" customFormat="1" spans="1:6">
      <c r="A12" s="4" t="s">
        <v>10</v>
      </c>
      <c r="B12" s="4" t="s">
        <v>11</v>
      </c>
      <c r="C12" s="10"/>
      <c r="D12" s="20"/>
      <c r="E12" s="20"/>
      <c r="F12" s="20"/>
    </row>
    <row r="13" s="1" customFormat="1" spans="1:6">
      <c r="A13" s="4"/>
      <c r="B13" s="4"/>
      <c r="C13" s="10"/>
      <c r="D13" s="20"/>
      <c r="E13" s="20"/>
      <c r="F13" s="20"/>
    </row>
    <row r="14" s="1" customFormat="1" spans="1:6">
      <c r="A14" s="4"/>
      <c r="B14" s="4"/>
      <c r="C14" s="10"/>
      <c r="D14" s="10"/>
      <c r="E14" s="21"/>
      <c r="F14" s="22"/>
    </row>
    <row r="15" s="1" customFormat="1" spans="1:6">
      <c r="A15" s="10"/>
      <c r="B15" s="10"/>
      <c r="C15" s="10"/>
      <c r="D15" s="10"/>
      <c r="E15" s="21"/>
      <c r="F15" s="22"/>
    </row>
    <row r="16" s="1" customFormat="1" spans="1:6">
      <c r="A16" s="15"/>
      <c r="B16" s="10"/>
      <c r="C16" s="10"/>
      <c r="D16" s="10"/>
      <c r="E16" s="21"/>
      <c r="F16" s="22"/>
    </row>
    <row r="17" s="1" customFormat="1" spans="1:6">
      <c r="A17" s="15"/>
      <c r="B17" s="15"/>
      <c r="C17" s="10"/>
      <c r="D17" s="10"/>
      <c r="E17" s="21"/>
      <c r="F17" s="22"/>
    </row>
    <row r="18" s="1" customFormat="1" spans="1:6">
      <c r="A18" s="10"/>
      <c r="B18" s="10"/>
      <c r="C18" s="10"/>
      <c r="D18" s="10"/>
      <c r="E18" s="21"/>
      <c r="F18" s="22"/>
    </row>
    <row r="19" s="1" customFormat="1" spans="1:6">
      <c r="A19" s="23" t="s">
        <v>16</v>
      </c>
      <c r="B19" s="23"/>
      <c r="C19" s="10"/>
      <c r="D19" s="10"/>
      <c r="E19" s="21"/>
      <c r="F19" s="22"/>
    </row>
    <row r="20" s="1" customFormat="1" spans="1:6">
      <c r="A20" s="23"/>
      <c r="B20" s="23"/>
      <c r="C20" s="10"/>
      <c r="D20" s="10"/>
      <c r="E20" s="21"/>
      <c r="F20" s="22"/>
    </row>
    <row r="21" s="1" customFormat="1" spans="1:6">
      <c r="A21" s="23"/>
      <c r="B21" s="23"/>
      <c r="C21" s="10"/>
      <c r="D21" s="10"/>
      <c r="E21" s="21"/>
      <c r="F21" s="22"/>
    </row>
    <row r="22" s="1" customFormat="1" spans="1:6">
      <c r="A22" s="23"/>
      <c r="B22" s="23"/>
      <c r="C22" s="10"/>
      <c r="D22" s="10"/>
      <c r="E22" s="21"/>
      <c r="F22" s="22"/>
    </row>
    <row r="23" s="1" customFormat="1" spans="1:6">
      <c r="A23" s="23"/>
      <c r="B23" s="23"/>
      <c r="C23" s="10"/>
      <c r="D23" s="10"/>
      <c r="E23" s="21"/>
      <c r="F23" s="22"/>
    </row>
    <row r="24" s="1" customFormat="1" spans="1:6">
      <c r="A24" s="24"/>
      <c r="B24" s="24"/>
      <c r="C24" s="10"/>
      <c r="D24" s="10"/>
      <c r="E24" s="21"/>
      <c r="F24" s="22"/>
    </row>
    <row r="25" s="1" customFormat="1" spans="1:6">
      <c r="A25" s="23" t="s">
        <v>17</v>
      </c>
      <c r="B25" s="23"/>
      <c r="C25" s="10"/>
      <c r="D25" s="10"/>
      <c r="E25" s="21"/>
      <c r="F25" s="22"/>
    </row>
    <row r="26" s="1" customFormat="1" spans="1:6">
      <c r="A26" s="23"/>
      <c r="B26" s="23"/>
      <c r="C26" s="10"/>
      <c r="D26" s="10"/>
      <c r="E26" s="21"/>
      <c r="F26" s="22"/>
    </row>
    <row r="27" s="1" customFormat="1" spans="1:6">
      <c r="A27" s="25" t="s">
        <v>18</v>
      </c>
      <c r="B27" s="25"/>
      <c r="C27" s="10"/>
      <c r="D27" s="10"/>
      <c r="E27" s="9"/>
      <c r="F27" s="26"/>
    </row>
    <row r="28" s="1" customFormat="1" spans="1:6">
      <c r="A28" s="25"/>
      <c r="B28" s="25"/>
      <c r="C28" s="10"/>
      <c r="D28" s="10"/>
      <c r="E28" s="10"/>
      <c r="F28" s="27"/>
    </row>
    <row r="29" s="1" customFormat="1" spans="1:6">
      <c r="A29" s="25"/>
      <c r="B29" s="25"/>
      <c r="C29" s="10"/>
      <c r="D29" s="10"/>
      <c r="E29" s="10"/>
      <c r="F29" s="28"/>
    </row>
    <row r="30" s="1" customFormat="1" spans="1:6">
      <c r="A30" s="10"/>
      <c r="B30" s="10"/>
      <c r="C30" s="10"/>
      <c r="D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workbookViewId="0">
      <selection activeCell="G5" sqref="G5"/>
    </sheetView>
  </sheetViews>
  <sheetFormatPr defaultColWidth="9" defaultRowHeight="16.5" outlineLevelCol="7"/>
  <cols>
    <col min="1" max="1" width="22.625" style="1" customWidth="1"/>
    <col min="2" max="2" width="28.3833333333333" style="1" customWidth="1"/>
    <col min="5" max="7" width="19.1083333333333" customWidth="1"/>
    <col min="8" max="8" width="23.2333333333333" customWidth="1"/>
  </cols>
  <sheetData>
    <row r="1" ht="22.5" customHeight="1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29.2</v>
      </c>
      <c r="G4" s="5">
        <f>F4-F13/10*1</f>
        <v>0.202999999999996</v>
      </c>
      <c r="H4" s="6">
        <f>G4/F13*100</f>
        <v>0.0700072421284946</v>
      </c>
    </row>
    <row r="5" customHeight="1" spans="1:8">
      <c r="A5" s="7" t="s">
        <v>5</v>
      </c>
      <c r="B5" s="8" t="s">
        <v>6</v>
      </c>
      <c r="E5" s="5">
        <v>2</v>
      </c>
      <c r="F5" s="5">
        <v>58.21</v>
      </c>
      <c r="G5" s="5">
        <f>F5-F13/10*2</f>
        <v>0.215999999999994</v>
      </c>
      <c r="H5" s="6">
        <f>G5/F13*100</f>
        <v>0.0744904645308114</v>
      </c>
    </row>
    <row r="6" customHeight="1" spans="1:8">
      <c r="A6" s="9"/>
      <c r="B6" s="9"/>
      <c r="E6" s="5">
        <v>3</v>
      </c>
      <c r="F6" s="5">
        <v>87.24</v>
      </c>
      <c r="G6" s="5">
        <f>F6-F13/10*3</f>
        <v>0.248999999999981</v>
      </c>
      <c r="H6" s="6">
        <f>G6/F13*100</f>
        <v>0.085870952167459</v>
      </c>
    </row>
    <row r="7" customHeight="1" spans="1:8">
      <c r="A7" s="4"/>
      <c r="E7" s="5">
        <v>4</v>
      </c>
      <c r="F7" s="5">
        <v>116.19</v>
      </c>
      <c r="G7" s="5">
        <f>F7-F13/10*4</f>
        <v>0.201999999999984</v>
      </c>
      <c r="H7" s="6">
        <f>G7/F13*100</f>
        <v>0.0696623788667738</v>
      </c>
    </row>
    <row r="8" customHeight="1" spans="1:8">
      <c r="A8" s="9"/>
      <c r="B8" s="9"/>
      <c r="E8" s="5">
        <v>5</v>
      </c>
      <c r="F8" s="5">
        <v>145.16</v>
      </c>
      <c r="G8" s="5">
        <f>F8-F13/10*5</f>
        <v>0.174999999999983</v>
      </c>
      <c r="H8" s="6">
        <f>G8/F13*100</f>
        <v>0.0603510708004217</v>
      </c>
    </row>
    <row r="9" customHeight="1" spans="1:8">
      <c r="A9" s="10"/>
      <c r="B9" s="10"/>
      <c r="E9" s="5">
        <v>6</v>
      </c>
      <c r="F9" s="5">
        <v>174.02</v>
      </c>
      <c r="G9" s="5">
        <f>F9-F13/10*6</f>
        <v>0.0379999999999825</v>
      </c>
      <c r="H9" s="6">
        <f>G9/F13*100</f>
        <v>0.0131048039452297</v>
      </c>
    </row>
    <row r="10" customHeight="1" spans="1:8">
      <c r="A10" s="11" t="s">
        <v>7</v>
      </c>
      <c r="B10" s="11"/>
      <c r="E10" s="5">
        <v>7</v>
      </c>
      <c r="F10" s="5">
        <v>203.01</v>
      </c>
      <c r="G10" s="5">
        <f>F10-F13/10*7</f>
        <v>0.0309999999999775</v>
      </c>
      <c r="H10" s="6">
        <f>G10/F13*100</f>
        <v>0.0106907611132108</v>
      </c>
    </row>
    <row r="11" customHeight="1" spans="1:8">
      <c r="A11" s="12" t="s">
        <v>8</v>
      </c>
      <c r="B11" s="12" t="s">
        <v>9</v>
      </c>
      <c r="E11" s="5">
        <v>8</v>
      </c>
      <c r="F11" s="5">
        <v>231.9</v>
      </c>
      <c r="G11" s="5">
        <f>F11-F13/10*8</f>
        <v>-0.0760000000000218</v>
      </c>
      <c r="H11" s="6">
        <f>G11/F13*100</f>
        <v>-0.026209607890479</v>
      </c>
    </row>
    <row r="12" customHeight="1" spans="1:8">
      <c r="A12" s="4" t="s">
        <v>10</v>
      </c>
      <c r="B12" s="4" t="s">
        <v>11</v>
      </c>
      <c r="E12" s="5">
        <v>9</v>
      </c>
      <c r="F12" s="5">
        <v>260.94</v>
      </c>
      <c r="G12" s="5">
        <f>F12-F13/10*9</f>
        <v>-0.0330000000000155</v>
      </c>
      <c r="H12" s="6">
        <f>G12/F13*100</f>
        <v>-0.0113804876366574</v>
      </c>
    </row>
    <row r="13" customHeight="1" spans="1:8">
      <c r="A13" s="4" t="s">
        <v>12</v>
      </c>
      <c r="B13" s="4" t="s">
        <v>13</v>
      </c>
      <c r="E13" s="5">
        <v>10</v>
      </c>
      <c r="F13" s="5">
        <v>289.97</v>
      </c>
      <c r="G13" s="5">
        <v>0</v>
      </c>
      <c r="H13" s="6">
        <f>G13/F13*100</f>
        <v>0</v>
      </c>
    </row>
    <row r="14" customHeight="1" spans="1:8">
      <c r="A14" s="4" t="s">
        <v>14</v>
      </c>
      <c r="B14" s="13" t="s">
        <v>27</v>
      </c>
      <c r="E14" s="14"/>
      <c r="F14" s="14"/>
      <c r="G14" s="14"/>
      <c r="H14" s="14"/>
    </row>
    <row r="15" customHeight="1" spans="1:8">
      <c r="A15" s="10"/>
      <c r="B15" s="10"/>
      <c r="E15" s="14"/>
      <c r="F15" s="14"/>
      <c r="G15" s="14"/>
      <c r="H15" s="14"/>
    </row>
    <row r="16" customHeight="1" spans="1:8">
      <c r="A16" s="15"/>
      <c r="B16" s="10"/>
      <c r="E16" s="14"/>
      <c r="F16" s="14"/>
      <c r="G16" s="14"/>
      <c r="H16" s="14"/>
    </row>
    <row r="17" customHeight="1" spans="1:8">
      <c r="A17" s="15"/>
      <c r="B17" s="15"/>
      <c r="E17" s="14"/>
      <c r="F17" s="14"/>
      <c r="G17" s="14"/>
      <c r="H17" s="14"/>
    </row>
    <row r="18" customHeight="1" spans="1:8">
      <c r="A18" s="10"/>
      <c r="B18" s="10"/>
      <c r="E18" s="14"/>
      <c r="F18" s="14"/>
      <c r="G18" s="14"/>
      <c r="H18" s="14"/>
    </row>
    <row r="19" customHeight="1" spans="1:8">
      <c r="A19" s="16" t="s">
        <v>16</v>
      </c>
      <c r="B19" s="16"/>
      <c r="E19" s="14"/>
      <c r="F19" s="14"/>
      <c r="G19" s="14"/>
      <c r="H19" s="14"/>
    </row>
    <row r="20" customHeight="1" spans="1:8">
      <c r="A20" s="16"/>
      <c r="B20" s="16"/>
      <c r="E20" s="14"/>
      <c r="F20" s="14"/>
      <c r="G20" s="14"/>
      <c r="H20" s="14"/>
    </row>
    <row r="21" customHeight="1" spans="1:8">
      <c r="A21" s="16"/>
      <c r="B21" s="16"/>
      <c r="E21" s="14"/>
      <c r="F21" s="14"/>
      <c r="G21" s="14"/>
      <c r="H21" s="14"/>
    </row>
    <row r="22" customHeight="1" spans="1:8">
      <c r="A22" s="16"/>
      <c r="B22" s="16"/>
      <c r="E22" s="14"/>
      <c r="F22" s="14"/>
      <c r="G22" s="14"/>
      <c r="H22" s="14"/>
    </row>
    <row r="23" customHeight="1" spans="1:8">
      <c r="A23" s="16"/>
      <c r="B23" s="16"/>
      <c r="E23" s="14"/>
      <c r="F23" s="14"/>
      <c r="G23" s="14"/>
      <c r="H23" s="14"/>
    </row>
    <row r="24" customHeight="1" spans="1:8">
      <c r="A24" s="17"/>
      <c r="B24" s="17"/>
      <c r="E24" s="14"/>
      <c r="F24" s="14"/>
      <c r="G24" s="14"/>
      <c r="H24" s="14"/>
    </row>
    <row r="25" customHeight="1" spans="1:8">
      <c r="A25" s="16" t="s">
        <v>17</v>
      </c>
      <c r="B25" s="16"/>
      <c r="E25" s="14"/>
      <c r="F25" s="14"/>
      <c r="G25" s="14"/>
      <c r="H25" s="14"/>
    </row>
    <row r="26" customHeight="1" spans="1:8">
      <c r="A26" s="16"/>
      <c r="B26" s="16"/>
      <c r="E26" s="14"/>
      <c r="F26" s="14"/>
      <c r="G26" s="14"/>
      <c r="H26" s="14"/>
    </row>
    <row r="27" customHeight="1" spans="1:2">
      <c r="A27" s="18" t="s">
        <v>18</v>
      </c>
      <c r="B27" s="18"/>
    </row>
    <row r="28" customHeight="1" spans="1:2">
      <c r="A28" s="18"/>
      <c r="B28" s="18"/>
    </row>
    <row r="29" customHeight="1" spans="1:2">
      <c r="A29" s="18"/>
      <c r="B29" s="18"/>
    </row>
    <row r="30" customHeight="1" spans="1:2">
      <c r="A30" s="10"/>
      <c r="B30" s="10"/>
    </row>
    <row r="31" customHeight="1" spans="1:2">
      <c r="A31" s="10"/>
      <c r="B31" s="10"/>
    </row>
    <row r="32" customHeight="1"/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角位移与电压Angle vs Volt</vt:lpstr>
      <vt:lpstr>谐频与负载Freq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2020-10-13T03:43:53Z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