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<sst xmlns="http://schemas.openxmlformats.org/spreadsheetml/2006/main" count="52" uniqueCount="27">
  <si>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</si>
  <si>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</si>
  <si>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</si>
  <si>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</si>
  <si>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</si>
  <si>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</si>
  <si>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</si>
  <si>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</si>
  <si>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</si>
  <si>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XD700.100S</t>
  </si>
  <si>
    <t>测试温度/Temperature</t>
  </si>
  <si>
    <t>20℃，31%RH</t>
  </si>
  <si>
    <t>负载/Load</t>
  </si>
  <si>
    <t>空载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</si>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</sst>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b/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9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0" fontId="25" fillId="10" borderId="1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6" fillId="0" borderId="0" xfId="0" applyNumberFormat="1" applyFont="1" applyFill="1" applyBorder="1" applyAlignment="1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位移与电压曲线</a:t>
            </a:r>
            <a:endParaRPr lang="zh-CN"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7.69114</c:v>
                </c:pt>
                <c:pt idx="2">
                  <c:v>16.99857</c:v>
                </c:pt>
                <c:pt idx="3">
                  <c:v>27.21472</c:v>
                </c:pt>
                <c:pt idx="4">
                  <c:v>37.68955</c:v>
                </c:pt>
                <c:pt idx="5">
                  <c:v>47.98087</c:v>
                </c:pt>
                <c:pt idx="6">
                  <c:v>57.79737</c:v>
                </c:pt>
                <c:pt idx="7">
                  <c:v>67.03566</c:v>
                </c:pt>
                <c:pt idx="8">
                  <c:v>75.6171</c:v>
                </c:pt>
                <c:pt idx="9">
                  <c:v>83.52851</c:v>
                </c:pt>
                <c:pt idx="10">
                  <c:v>90.85231</c:v>
                </c:pt>
                <c:pt idx="11">
                  <c:v>85.99319</c:v>
                </c:pt>
                <c:pt idx="12">
                  <c:v>79.94187</c:v>
                </c:pt>
                <c:pt idx="13">
                  <c:v>73.07974</c:v>
                </c:pt>
                <c:pt idx="14">
                  <c:v>65.43652</c:v>
                </c:pt>
                <c:pt idx="15">
                  <c:v>57.01333</c:v>
                </c:pt>
                <c:pt idx="16">
                  <c:v>47.75646</c:v>
                </c:pt>
                <c:pt idx="17">
                  <c:v>37.6405</c:v>
                </c:pt>
                <c:pt idx="18">
                  <c:v>26.59959</c:v>
                </c:pt>
                <c:pt idx="19">
                  <c:v>14.58689</c:v>
                </c:pt>
                <c:pt idx="20">
                  <c:v>1.49197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8.94217</c:v>
                </c:pt>
                <c:pt idx="2">
                  <c:v>17.89908</c:v>
                </c:pt>
                <c:pt idx="3">
                  <c:v>26.94934</c:v>
                </c:pt>
                <c:pt idx="4">
                  <c:v>35.97949</c:v>
                </c:pt>
                <c:pt idx="5">
                  <c:v>44.99671</c:v>
                </c:pt>
                <c:pt idx="6">
                  <c:v>54.02602</c:v>
                </c:pt>
                <c:pt idx="7">
                  <c:v>63.05157</c:v>
                </c:pt>
                <c:pt idx="8">
                  <c:v>72.09999</c:v>
                </c:pt>
                <c:pt idx="9">
                  <c:v>81.15327</c:v>
                </c:pt>
                <c:pt idx="10">
                  <c:v>90.34077</c:v>
                </c:pt>
                <c:pt idx="11">
                  <c:v>81.3786</c:v>
                </c:pt>
                <c:pt idx="12">
                  <c:v>72.42013</c:v>
                </c:pt>
                <c:pt idx="13">
                  <c:v>63.46474</c:v>
                </c:pt>
                <c:pt idx="14">
                  <c:v>54.50224</c:v>
                </c:pt>
                <c:pt idx="15">
                  <c:v>45.52676</c:v>
                </c:pt>
                <c:pt idx="16">
                  <c:v>36.52348</c:v>
                </c:pt>
                <c:pt idx="17">
                  <c:v>27.48007</c:v>
                </c:pt>
                <c:pt idx="18">
                  <c:v>18.37999</c:v>
                </c:pt>
                <c:pt idx="19">
                  <c:v>9.21497</c:v>
                </c:pt>
                <c:pt idx="20">
                  <c:v>0.0248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位移</a:t>
                </a:r>
                <a:r>
                  <a:rPr lang="en-US"/>
                  <a:t>Displacement(</a:t>
                </a:r>
                <a:r>
                  <a:rPr lang="el-GR"/>
                  <a:t>μ</a:t>
                </a:r>
                <a:r>
                  <a:rPr lang="en-US"/>
                  <a:t>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谐振频率曲线</a:t>
            </a:r>
            <a:endParaRPr lang="zh-CN"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Load'!$D$3:$D$11</c:f>
              <c:numCache>
                <c:formatCode>General</c:formatCode>
                <c:ptCount val="9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  <c:pt idx="7">
                  <c:v>500</c:v>
                </c:pt>
                <c:pt idx="8">
                  <c:v>600</c:v>
                </c:pt>
              </c:numCache>
            </c:numRef>
          </c:xVal>
          <c:yVal>
            <c:numRef>
              <c:f>'谐频与负载Freq  vs Load'!$E$3:$E$11</c:f>
              <c:numCache>
                <c:formatCode>General</c:formatCode>
                <c:ptCount val="9"/>
                <c:pt idx="1">
                  <c:v>490</c:v>
                </c:pt>
                <c:pt idx="2">
                  <c:v>424</c:v>
                </c:pt>
                <c:pt idx="3">
                  <c:v>380</c:v>
                </c:pt>
                <c:pt idx="4">
                  <c:v>320</c:v>
                </c:pt>
                <c:pt idx="5">
                  <c:v>283</c:v>
                </c:pt>
                <c:pt idx="6">
                  <c:v>256</c:v>
                </c:pt>
                <c:pt idx="7">
                  <c:v>235</c:v>
                </c:pt>
                <c:pt idx="8">
                  <c:v>220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负载Load[g]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谐振频率</a:t>
                </a:r>
                <a:r>
                  <a:rPr lang="en-US"/>
                  <a:t>Resonant frequency (Hz)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/>
              <a:t>线性度</a:t>
            </a:r>
            <a:endParaRPr lang="zh-CN" altLang="en-US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Linearity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-0.101733691222688</c:v>
                </c:pt>
                <c:pt idx="2">
                  <c:v>-0.187151382482127</c:v>
                </c:pt>
                <c:pt idx="3">
                  <c:v>-0.169238097040794</c:v>
                </c:pt>
                <c:pt idx="4">
                  <c:v>-0.17358497165787</c:v>
                </c:pt>
                <c:pt idx="5">
                  <c:v>-0.192244321140938</c:v>
                </c:pt>
                <c:pt idx="6">
                  <c:v>-0.197521008510329</c:v>
                </c:pt>
                <c:pt idx="7">
                  <c:v>-0.206959714866283</c:v>
                </c:pt>
                <c:pt idx="8">
                  <c:v>-0.191083162120484</c:v>
                </c:pt>
                <c:pt idx="9">
                  <c:v>-0.169826978450582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  <a:endParaRPr lang="en-US"/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（%F.S.）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167005</xdr:colOff>
      <xdr:row>6</xdr:row>
      <xdr:rowOff>30480</xdr:rowOff>
    </xdr:from>
    <xdr:to>
      <xdr:col>7</xdr:col>
      <xdr:colOff>683895</xdr:colOff>
      <xdr:row>27</xdr:row>
      <xdr:rowOff>164465</xdr:rowOff>
    </xdr:to>
    <xdr:graphicFrame>
      <xdr:nvGraphicFramePr>
        <xdr:cNvPr id="14" name="图表 13"/>
        <xdr:cNvGraphicFramePr/>
      </xdr:nvGraphicFramePr>
      <xdr:xfrm>
        <a:off x="4053205" y="1363980"/>
        <a:ext cx="7393940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113030</xdr:colOff>
      <xdr:row>6</xdr:row>
      <xdr:rowOff>90805</xdr:rowOff>
    </xdr:from>
    <xdr:to>
      <xdr:col>6</xdr:col>
      <xdr:colOff>946150</xdr:colOff>
      <xdr:row>26</xdr:row>
      <xdr:rowOff>67273</xdr:rowOff>
    </xdr:to>
    <xdr:graphicFrame>
      <xdr:nvGraphicFramePr>
        <xdr:cNvPr id="3" name="图表 2"/>
        <xdr:cNvGraphicFramePr/>
      </xdr:nvGraphicFramePr>
      <xdr:xfrm>
        <a:off x="3999230" y="1424305"/>
        <a:ext cx="8005445" cy="41668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225425</xdr:colOff>
      <xdr:row>6</xdr:row>
      <xdr:rowOff>3175</xdr:rowOff>
    </xdr:from>
    <xdr:to>
      <xdr:col>9</xdr:col>
      <xdr:colOff>412115</xdr:colOff>
      <xdr:row>27</xdr:row>
      <xdr:rowOff>196215</xdr:rowOff>
    </xdr:to>
    <xdr:graphicFrame>
      <xdr:nvGraphicFramePr>
        <xdr:cNvPr id="5" name="图表 2"/>
        <xdr:cNvGraphicFramePr/>
      </xdr:nvGraphicFramePr>
      <xdr:xfrm>
        <a:off x="4797425" y="1336675"/>
        <a:ext cx="7701915" cy="45935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zoomScale="85" zoomScaleNormal="85" workbookViewId="0">
      <selection activeCell="D32" sqref="D32"/>
    </sheetView>
  </sheetViews>
  <sheetFormatPr defaultColWidth="9" defaultRowHeight="16.5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8" width="11.625" style="1"/>
    <col min="9" max="9" width="10.375" style="1"/>
    <col min="10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9" t="s">
        <v>2</v>
      </c>
      <c r="F2" s="29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1">
        <v>0</v>
      </c>
      <c r="F4" s="18">
        <v>0</v>
      </c>
      <c r="G4" s="21"/>
    </row>
    <row r="5" spans="1:7">
      <c r="A5" s="7" t="s">
        <v>5</v>
      </c>
      <c r="B5" s="8" t="s">
        <v>6</v>
      </c>
      <c r="C5" s="10"/>
      <c r="D5" s="10">
        <v>15</v>
      </c>
      <c r="E5" s="21">
        <v>7.69114</v>
      </c>
      <c r="F5" s="18">
        <v>8.94217</v>
      </c>
      <c r="G5" s="21"/>
    </row>
    <row r="6" spans="1:7">
      <c r="A6" s="9"/>
      <c r="B6" s="9"/>
      <c r="C6" s="10"/>
      <c r="D6" s="10">
        <v>30</v>
      </c>
      <c r="E6" s="21">
        <v>16.99857</v>
      </c>
      <c r="F6" s="18">
        <v>17.89908</v>
      </c>
      <c r="G6" s="21"/>
    </row>
    <row r="7" spans="1:7">
      <c r="A7" s="4"/>
      <c r="C7" s="10"/>
      <c r="D7" s="10">
        <v>45</v>
      </c>
      <c r="E7" s="21">
        <v>27.21472</v>
      </c>
      <c r="F7" s="18">
        <v>26.94934</v>
      </c>
      <c r="G7" s="21"/>
    </row>
    <row r="8" spans="1:7">
      <c r="A8" s="9"/>
      <c r="B8" s="9"/>
      <c r="C8" s="10"/>
      <c r="D8" s="10">
        <v>60</v>
      </c>
      <c r="E8" s="21">
        <v>37.68955</v>
      </c>
      <c r="F8" s="18">
        <v>35.97949</v>
      </c>
      <c r="G8" s="21"/>
    </row>
    <row r="9" spans="1:7">
      <c r="A9" s="10"/>
      <c r="B9" s="10"/>
      <c r="C9" s="10"/>
      <c r="D9" s="10">
        <v>75</v>
      </c>
      <c r="E9" s="21">
        <v>47.98087</v>
      </c>
      <c r="F9" s="18">
        <v>44.99671</v>
      </c>
      <c r="G9" s="21"/>
    </row>
    <row r="10" spans="1:7">
      <c r="A10" s="11" t="s">
        <v>7</v>
      </c>
      <c r="B10" s="11"/>
      <c r="C10" s="10"/>
      <c r="D10" s="10">
        <v>90</v>
      </c>
      <c r="E10" s="21">
        <v>57.79737</v>
      </c>
      <c r="F10" s="18">
        <v>54.02602</v>
      </c>
      <c r="G10" s="21"/>
    </row>
    <row r="11" spans="1:7">
      <c r="A11" s="12" t="s">
        <v>8</v>
      </c>
      <c r="B11" s="12" t="s">
        <v>9</v>
      </c>
      <c r="C11" s="10"/>
      <c r="D11" s="10">
        <v>105</v>
      </c>
      <c r="E11" s="21">
        <v>67.03566</v>
      </c>
      <c r="F11" s="18">
        <v>63.05157</v>
      </c>
      <c r="G11" s="21"/>
    </row>
    <row r="12" spans="1:7">
      <c r="A12" s="4" t="s">
        <v>10</v>
      </c>
      <c r="B12" s="4" t="s">
        <v>11</v>
      </c>
      <c r="C12" s="10"/>
      <c r="D12" s="10">
        <v>120</v>
      </c>
      <c r="E12" s="21">
        <v>75.6171</v>
      </c>
      <c r="F12" s="18">
        <v>72.09999</v>
      </c>
      <c r="G12" s="21"/>
    </row>
    <row r="13" spans="1:7">
      <c r="A13" s="4" t="s">
        <v>12</v>
      </c>
      <c r="B13" s="4" t="s">
        <v>13</v>
      </c>
      <c r="C13" s="10"/>
      <c r="D13" s="10">
        <v>135</v>
      </c>
      <c r="E13" s="21">
        <v>83.52851</v>
      </c>
      <c r="F13" s="18">
        <v>81.15327</v>
      </c>
      <c r="G13" s="21"/>
    </row>
    <row r="14" spans="1:8">
      <c r="A14" s="4" t="s">
        <v>14</v>
      </c>
      <c r="B14" s="4" t="s">
        <v>15</v>
      </c>
      <c r="C14" s="10"/>
      <c r="D14" s="10">
        <v>150</v>
      </c>
      <c r="E14" s="21">
        <v>90.85231</v>
      </c>
      <c r="F14" s="10">
        <v>90.34077</v>
      </c>
      <c r="G14" s="18"/>
      <c r="H14" s="10"/>
    </row>
    <row r="15" spans="1:8">
      <c r="A15" s="14"/>
      <c r="B15" s="10"/>
      <c r="C15" s="10"/>
      <c r="D15" s="10">
        <v>135</v>
      </c>
      <c r="E15" s="21">
        <v>85.99319</v>
      </c>
      <c r="F15" s="10">
        <v>81.3786</v>
      </c>
      <c r="G15" s="18"/>
      <c r="H15" s="10"/>
    </row>
    <row r="16" spans="1:8">
      <c r="A16" s="14"/>
      <c r="B16" s="14"/>
      <c r="C16" s="10"/>
      <c r="D16" s="10">
        <v>120</v>
      </c>
      <c r="E16" s="21">
        <v>79.94187</v>
      </c>
      <c r="F16" s="10">
        <v>72.42013</v>
      </c>
      <c r="G16" s="18"/>
      <c r="H16" s="10"/>
    </row>
    <row r="17" spans="1:8">
      <c r="A17" s="10"/>
      <c r="B17" s="10"/>
      <c r="C17" s="10"/>
      <c r="D17" s="10">
        <v>105</v>
      </c>
      <c r="E17" s="21">
        <v>73.07974</v>
      </c>
      <c r="F17" s="10">
        <v>63.46474</v>
      </c>
      <c r="G17" s="18"/>
      <c r="H17" s="10"/>
    </row>
    <row r="18" spans="1:8">
      <c r="A18" s="23" t="s">
        <v>16</v>
      </c>
      <c r="B18" s="23"/>
      <c r="C18" s="10"/>
      <c r="D18" s="10">
        <v>90</v>
      </c>
      <c r="E18" s="21">
        <v>65.43652</v>
      </c>
      <c r="F18" s="10">
        <v>54.50224</v>
      </c>
      <c r="G18" s="18"/>
      <c r="H18" s="10"/>
    </row>
    <row r="19" spans="1:7">
      <c r="A19" s="23"/>
      <c r="B19" s="23"/>
      <c r="C19" s="10"/>
      <c r="D19" s="10">
        <v>75</v>
      </c>
      <c r="E19" s="21">
        <v>57.01333</v>
      </c>
      <c r="F19" s="1">
        <v>45.52676</v>
      </c>
      <c r="G19" s="18"/>
    </row>
    <row r="20" spans="1:8">
      <c r="A20" s="23"/>
      <c r="B20" s="23"/>
      <c r="C20" s="10"/>
      <c r="D20" s="10">
        <v>60</v>
      </c>
      <c r="E20" s="21">
        <v>47.75646</v>
      </c>
      <c r="F20" s="10">
        <v>36.52348</v>
      </c>
      <c r="G20" s="18"/>
      <c r="H20" s="10"/>
    </row>
    <row r="21" spans="1:8">
      <c r="A21" s="23"/>
      <c r="B21" s="23"/>
      <c r="C21" s="10"/>
      <c r="D21" s="10">
        <v>45</v>
      </c>
      <c r="E21" s="21">
        <v>37.6405</v>
      </c>
      <c r="F21" s="10">
        <v>27.48007</v>
      </c>
      <c r="G21" s="18"/>
      <c r="H21" s="10"/>
    </row>
    <row r="22" spans="1:8">
      <c r="A22" s="23"/>
      <c r="B22" s="23"/>
      <c r="C22" s="10"/>
      <c r="D22" s="10">
        <v>30</v>
      </c>
      <c r="E22" s="21">
        <v>26.59959</v>
      </c>
      <c r="F22" s="10">
        <v>18.37999</v>
      </c>
      <c r="G22" s="18"/>
      <c r="H22" s="10"/>
    </row>
    <row r="23" spans="1:8">
      <c r="A23" s="24"/>
      <c r="B23" s="24"/>
      <c r="C23" s="10"/>
      <c r="D23" s="10">
        <v>15</v>
      </c>
      <c r="E23" s="21">
        <v>14.58689</v>
      </c>
      <c r="F23" s="10">
        <v>9.21497</v>
      </c>
      <c r="G23" s="18"/>
      <c r="H23" s="10"/>
    </row>
    <row r="24" spans="1:8">
      <c r="A24" s="23" t="s">
        <v>17</v>
      </c>
      <c r="B24" s="23"/>
      <c r="C24" s="10"/>
      <c r="D24" s="10">
        <v>0</v>
      </c>
      <c r="E24" s="21">
        <v>1.49197</v>
      </c>
      <c r="F24" s="10">
        <v>0.0248</v>
      </c>
      <c r="G24" s="18"/>
      <c r="H24" s="10"/>
    </row>
    <row r="25" spans="1:6">
      <c r="A25" s="23"/>
      <c r="B25" s="23"/>
      <c r="C25" s="10"/>
      <c r="D25" s="10"/>
      <c r="E25" s="18"/>
      <c r="F25" s="21"/>
    </row>
    <row r="26" spans="1:6">
      <c r="A26" s="25" t="s">
        <v>18</v>
      </c>
      <c r="B26" s="25"/>
      <c r="C26" s="10"/>
      <c r="D26" s="10"/>
      <c r="E26" s="9"/>
      <c r="F26" s="26"/>
    </row>
    <row r="27" spans="1:6">
      <c r="A27" s="25"/>
      <c r="B27" s="25"/>
      <c r="C27" s="10"/>
      <c r="D27" s="10"/>
      <c r="E27" s="10"/>
      <c r="F27" s="27"/>
    </row>
    <row r="28" spans="1:6">
      <c r="A28" s="25"/>
      <c r="B28" s="25"/>
      <c r="C28" s="10"/>
      <c r="D28" s="10"/>
      <c r="E28" s="10"/>
      <c r="F28" s="28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  <row r="37" spans="9:9">
      <c r="I37" s="1">
        <v>165.5555</v>
      </c>
    </row>
    <row r="38" spans="9:9">
      <c r="I38" s="1">
        <v>165.5555</v>
      </c>
    </row>
  </sheetData>
  <sortState ref="H14:H24">
    <sortCondition ref="H14" descending="1"/>
  </sortState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85" zoomScaleNormal="85" workbookViewId="0">
      <selection activeCell="B11" sqref="B11"/>
    </sheetView>
  </sheetViews>
  <sheetFormatPr defaultColWidth="9" defaultRowHeight="16.5" outlineLevelCol="5"/>
  <cols>
    <col min="1" max="1" width="22.625" style="1" customWidth="1"/>
    <col min="2" max="2" width="28.375" style="1" customWidth="1"/>
    <col min="3" max="3" width="3.625" style="1" customWidth="1"/>
    <col min="4" max="4" width="31.625" style="1" customWidth="1"/>
    <col min="5" max="5" width="30.62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19</v>
      </c>
      <c r="E1" s="3"/>
      <c r="F1" s="10"/>
    </row>
    <row r="2" spans="1:6">
      <c r="A2" s="2"/>
      <c r="B2" s="2"/>
      <c r="C2" s="10"/>
      <c r="D2" s="19" t="s">
        <v>20</v>
      </c>
      <c r="E2" s="2" t="s">
        <v>21</v>
      </c>
      <c r="F2" s="2"/>
    </row>
    <row r="3" spans="1:6">
      <c r="A3" s="2"/>
      <c r="B3" s="2"/>
      <c r="C3" s="10"/>
      <c r="D3" s="19"/>
      <c r="E3" s="9"/>
      <c r="F3" s="9"/>
    </row>
    <row r="4" spans="1:6">
      <c r="A4" s="2"/>
      <c r="B4" s="2"/>
      <c r="C4" s="10"/>
      <c r="D4" s="20">
        <v>0</v>
      </c>
      <c r="E4" s="20">
        <v>490</v>
      </c>
      <c r="F4" s="21"/>
    </row>
    <row r="5" spans="1:6">
      <c r="A5" s="7" t="s">
        <v>5</v>
      </c>
      <c r="B5" s="8" t="s">
        <v>6</v>
      </c>
      <c r="C5" s="10"/>
      <c r="D5" s="20">
        <v>50</v>
      </c>
      <c r="E5" s="20">
        <v>424</v>
      </c>
      <c r="F5" s="21"/>
    </row>
    <row r="6" spans="1:6">
      <c r="A6" s="9"/>
      <c r="B6" s="9"/>
      <c r="C6" s="10"/>
      <c r="D6" s="20">
        <v>100</v>
      </c>
      <c r="E6" s="20">
        <v>380</v>
      </c>
      <c r="F6" s="21"/>
    </row>
    <row r="7" spans="1:6">
      <c r="A7" s="4"/>
      <c r="C7" s="10"/>
      <c r="D7" s="20">
        <v>200</v>
      </c>
      <c r="E7" s="20">
        <v>320</v>
      </c>
      <c r="F7" s="21"/>
    </row>
    <row r="8" spans="1:6">
      <c r="A8" s="9"/>
      <c r="B8" s="9"/>
      <c r="C8" s="10"/>
      <c r="D8" s="20">
        <v>300</v>
      </c>
      <c r="E8" s="20">
        <v>283</v>
      </c>
      <c r="F8" s="21"/>
    </row>
    <row r="9" spans="1:6">
      <c r="A9" s="10"/>
      <c r="B9" s="10"/>
      <c r="C9" s="10"/>
      <c r="D9" s="20">
        <v>400</v>
      </c>
      <c r="E9" s="20">
        <v>256</v>
      </c>
      <c r="F9" s="21"/>
    </row>
    <row r="10" spans="1:6">
      <c r="A10" s="11" t="s">
        <v>7</v>
      </c>
      <c r="B10" s="11"/>
      <c r="C10" s="10"/>
      <c r="D10" s="22">
        <v>500</v>
      </c>
      <c r="E10" s="22">
        <v>235</v>
      </c>
      <c r="F10" s="21"/>
    </row>
    <row r="11" spans="1:6">
      <c r="A11" s="12" t="s">
        <v>8</v>
      </c>
      <c r="B11" s="12" t="s">
        <v>9</v>
      </c>
      <c r="C11" s="10"/>
      <c r="D11" s="22">
        <v>600</v>
      </c>
      <c r="E11" s="22">
        <v>220</v>
      </c>
      <c r="F11" s="21"/>
    </row>
    <row r="12" spans="1:6">
      <c r="A12" s="4" t="s">
        <v>10</v>
      </c>
      <c r="B12" s="4" t="s">
        <v>11</v>
      </c>
      <c r="C12" s="10"/>
      <c r="D12" s="10"/>
      <c r="E12" s="18"/>
      <c r="F12" s="21"/>
    </row>
    <row r="13" spans="1:6">
      <c r="A13" s="4"/>
      <c r="B13" s="4"/>
      <c r="C13" s="10"/>
      <c r="D13" s="10"/>
      <c r="E13" s="18"/>
      <c r="F13" s="21"/>
    </row>
    <row r="14" spans="1:6">
      <c r="A14" s="4"/>
      <c r="B14" s="4"/>
      <c r="C14" s="10"/>
      <c r="D14" s="10"/>
      <c r="E14" s="18"/>
      <c r="F14" s="21"/>
    </row>
    <row r="15" spans="1:6">
      <c r="A15" s="10"/>
      <c r="B15" s="10"/>
      <c r="C15" s="10"/>
      <c r="D15" s="10"/>
      <c r="E15" s="18"/>
      <c r="F15" s="21"/>
    </row>
    <row r="16" spans="1:6">
      <c r="A16" s="14"/>
      <c r="B16" s="10"/>
      <c r="C16" s="10"/>
      <c r="D16" s="10"/>
      <c r="E16" s="18"/>
      <c r="F16" s="21"/>
    </row>
    <row r="17" spans="1:6">
      <c r="A17" s="14"/>
      <c r="B17" s="14"/>
      <c r="C17" s="10"/>
      <c r="D17" s="10"/>
      <c r="E17" s="18"/>
      <c r="F17" s="21"/>
    </row>
    <row r="18" spans="1:6">
      <c r="A18" s="10"/>
      <c r="B18" s="10"/>
      <c r="C18" s="10"/>
      <c r="D18" s="10"/>
      <c r="E18" s="18"/>
      <c r="F18" s="21"/>
    </row>
    <row r="19" spans="1:6">
      <c r="A19" s="23" t="s">
        <v>16</v>
      </c>
      <c r="B19" s="23"/>
      <c r="C19" s="10"/>
      <c r="D19" s="10"/>
      <c r="E19" s="18"/>
      <c r="F19" s="21"/>
    </row>
    <row r="20" spans="1:6">
      <c r="A20" s="23"/>
      <c r="B20" s="23"/>
      <c r="C20" s="10"/>
      <c r="D20" s="10"/>
      <c r="E20" s="18"/>
      <c r="F20" s="21"/>
    </row>
    <row r="21" spans="1:6">
      <c r="A21" s="23"/>
      <c r="B21" s="23"/>
      <c r="C21" s="10"/>
      <c r="D21" s="10"/>
      <c r="E21" s="18"/>
      <c r="F21" s="21"/>
    </row>
    <row r="22" spans="1:6">
      <c r="A22" s="23"/>
      <c r="B22" s="23"/>
      <c r="C22" s="10"/>
      <c r="D22" s="10"/>
      <c r="E22" s="18"/>
      <c r="F22" s="21"/>
    </row>
    <row r="23" spans="1:6">
      <c r="A23" s="23"/>
      <c r="B23" s="23"/>
      <c r="C23" s="10"/>
      <c r="D23" s="10"/>
      <c r="E23" s="18"/>
      <c r="F23" s="21"/>
    </row>
    <row r="24" spans="1:6">
      <c r="A24" s="24"/>
      <c r="B24" s="24"/>
      <c r="C24" s="10"/>
      <c r="D24" s="10"/>
      <c r="E24" s="18"/>
      <c r="F24" s="21"/>
    </row>
    <row r="25" spans="1:6">
      <c r="A25" s="23" t="s">
        <v>17</v>
      </c>
      <c r="B25" s="23"/>
      <c r="C25" s="10"/>
      <c r="D25" s="10"/>
      <c r="E25" s="18"/>
      <c r="F25" s="21"/>
    </row>
    <row r="26" spans="1:6">
      <c r="A26" s="23"/>
      <c r="B26" s="23"/>
      <c r="C26" s="10"/>
      <c r="D26" s="10"/>
      <c r="E26" s="18"/>
      <c r="F26" s="21"/>
    </row>
    <row r="27" spans="1:6">
      <c r="A27" s="25" t="s">
        <v>18</v>
      </c>
      <c r="B27" s="25"/>
      <c r="C27" s="10"/>
      <c r="D27" s="10"/>
      <c r="E27" s="9"/>
      <c r="F27" s="26"/>
    </row>
    <row r="28" spans="1:6">
      <c r="A28" s="25"/>
      <c r="B28" s="25"/>
      <c r="C28" s="10"/>
      <c r="D28" s="10"/>
      <c r="E28" s="10"/>
      <c r="F28" s="27"/>
    </row>
    <row r="29" spans="1:6">
      <c r="A29" s="25"/>
      <c r="B29" s="25"/>
      <c r="C29" s="10"/>
      <c r="D29" s="10"/>
      <c r="E29" s="10"/>
      <c r="F29" s="28"/>
    </row>
    <row r="30" spans="1:6">
      <c r="A30" s="10"/>
      <c r="B30" s="10"/>
      <c r="C30" s="10"/>
      <c r="D30" s="10"/>
      <c r="E30" s="10"/>
      <c r="F30" s="10"/>
    </row>
    <row r="31" spans="1:6">
      <c r="A31" s="10"/>
      <c r="B31" s="10"/>
      <c r="C31" s="10"/>
      <c r="D31" s="10"/>
      <c r="E31" s="10"/>
      <c r="F31" s="10"/>
    </row>
  </sheetData>
  <mergeCells count="8">
    <mergeCell ref="A10:B10"/>
    <mergeCell ref="D2:D3"/>
    <mergeCell ref="E2:E3"/>
    <mergeCell ref="F2:F3"/>
    <mergeCell ref="A27:B29"/>
    <mergeCell ref="A1:B4"/>
    <mergeCell ref="A19:B23"/>
    <mergeCell ref="A25:B26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zoomScale="85" zoomScaleNormal="85" workbookViewId="0">
      <selection activeCell="F36" sqref="F36"/>
    </sheetView>
  </sheetViews>
  <sheetFormatPr defaultColWidth="9" defaultRowHeight="16.5"/>
  <cols>
    <col min="1" max="1" width="22.625" style="1" customWidth="1"/>
    <col min="2" max="2" width="28.375" style="1" customWidth="1"/>
    <col min="5" max="7" width="19.125" customWidth="1"/>
    <col min="8" max="8" width="23.25" customWidth="1"/>
    <col min="11" max="11" width="11.625"/>
  </cols>
  <sheetData>
    <row r="1" ht="22.5" spans="1:5">
      <c r="A1" s="2"/>
      <c r="B1" s="2"/>
      <c r="E1" s="3" t="s">
        <v>22</v>
      </c>
    </row>
    <row r="2" customHeight="1" spans="1:8">
      <c r="A2" s="2"/>
      <c r="B2" s="2"/>
      <c r="E2" s="4" t="s">
        <v>23</v>
      </c>
      <c r="F2" s="4" t="s">
        <v>24</v>
      </c>
      <c r="G2" s="4" t="s">
        <v>25</v>
      </c>
      <c r="H2" s="4" t="s">
        <v>26</v>
      </c>
    </row>
    <row r="3" customHeight="1" spans="1:11">
      <c r="A3" s="2"/>
      <c r="B3" s="2"/>
      <c r="D3" s="5"/>
      <c r="E3" s="5">
        <v>0</v>
      </c>
      <c r="F3" s="5">
        <v>0</v>
      </c>
      <c r="G3" s="5">
        <f>E3-F13/10*0</f>
        <v>0</v>
      </c>
      <c r="H3" s="6">
        <f>G3/F13*100</f>
        <v>0</v>
      </c>
      <c r="K3" s="18"/>
    </row>
    <row r="4" customHeight="1" spans="1:11">
      <c r="A4" s="2"/>
      <c r="B4" s="2"/>
      <c r="D4" s="5"/>
      <c r="E4" s="5">
        <v>1</v>
      </c>
      <c r="F4" s="5">
        <v>8.94217</v>
      </c>
      <c r="G4" s="5">
        <f>F4-F13/10*1</f>
        <v>-0.0919069999999991</v>
      </c>
      <c r="H4" s="6">
        <f>G4/F13*100</f>
        <v>-0.101733691222688</v>
      </c>
      <c r="K4" s="18"/>
    </row>
    <row r="5" customHeight="1" spans="1:11">
      <c r="A5" s="7" t="s">
        <v>5</v>
      </c>
      <c r="B5" s="8" t="s">
        <v>6</v>
      </c>
      <c r="D5" s="5"/>
      <c r="E5" s="5">
        <v>2</v>
      </c>
      <c r="F5" s="5">
        <v>17.89908</v>
      </c>
      <c r="G5" s="5">
        <f>F5-F13/10*2</f>
        <v>-0.169073999999998</v>
      </c>
      <c r="H5" s="6">
        <f>G5/F13*100</f>
        <v>-0.187151382482127</v>
      </c>
      <c r="K5" s="18"/>
    </row>
    <row r="6" customHeight="1" spans="1:11">
      <c r="A6" s="9"/>
      <c r="B6" s="9"/>
      <c r="D6" s="5"/>
      <c r="E6" s="5">
        <v>3</v>
      </c>
      <c r="F6" s="5">
        <v>26.94934</v>
      </c>
      <c r="G6" s="5">
        <f>F6-F13/10*3</f>
        <v>-0.152891</v>
      </c>
      <c r="H6" s="6">
        <f>G6/F13*100</f>
        <v>-0.169238097040794</v>
      </c>
      <c r="K6" s="18"/>
    </row>
    <row r="7" customHeight="1" spans="1:11">
      <c r="A7" s="4"/>
      <c r="D7" s="5"/>
      <c r="E7" s="5">
        <v>4</v>
      </c>
      <c r="F7" s="5">
        <v>35.97949</v>
      </c>
      <c r="G7" s="5">
        <f>F7-F13/10*4</f>
        <v>-0.156818000000001</v>
      </c>
      <c r="H7" s="6">
        <f>G7/F13*100</f>
        <v>-0.17358497165787</v>
      </c>
      <c r="K7" s="18"/>
    </row>
    <row r="8" customHeight="1" spans="1:11">
      <c r="A8" s="9"/>
      <c r="B8" s="9"/>
      <c r="D8" s="5"/>
      <c r="E8" s="5">
        <v>5</v>
      </c>
      <c r="F8" s="5">
        <v>44.99671</v>
      </c>
      <c r="G8" s="5">
        <f>F8-F13/10*5</f>
        <v>-0.173674999999996</v>
      </c>
      <c r="H8" s="6">
        <f>G8/F13*100</f>
        <v>-0.192244321140938</v>
      </c>
      <c r="K8" s="18"/>
    </row>
    <row r="9" customHeight="1" spans="1:11">
      <c r="A9" s="10"/>
      <c r="B9" s="10"/>
      <c r="D9" s="5"/>
      <c r="E9" s="5">
        <v>6</v>
      </c>
      <c r="F9" s="5">
        <v>54.02602</v>
      </c>
      <c r="G9" s="5">
        <f>F9-F13/10*6</f>
        <v>-0.178441999999997</v>
      </c>
      <c r="H9" s="6">
        <f>G9/F13*100</f>
        <v>-0.197521008510329</v>
      </c>
      <c r="K9" s="18"/>
    </row>
    <row r="10" customHeight="1" spans="1:11">
      <c r="A10" s="11" t="s">
        <v>7</v>
      </c>
      <c r="B10" s="11"/>
      <c r="D10" s="5"/>
      <c r="E10" s="5">
        <v>7</v>
      </c>
      <c r="F10" s="5">
        <v>63.05157</v>
      </c>
      <c r="G10" s="5">
        <f>F10-F13/10*7</f>
        <v>-0.186969000000005</v>
      </c>
      <c r="H10" s="6">
        <f>G10/F13*100</f>
        <v>-0.206959714866283</v>
      </c>
      <c r="K10" s="18"/>
    </row>
    <row r="11" customHeight="1" spans="1:11">
      <c r="A11" s="12" t="s">
        <v>8</v>
      </c>
      <c r="B11" s="12" t="s">
        <v>9</v>
      </c>
      <c r="D11" s="5"/>
      <c r="E11" s="5">
        <v>8</v>
      </c>
      <c r="F11" s="5">
        <v>72.09999</v>
      </c>
      <c r="G11" s="5">
        <f>F11-F13/10*8</f>
        <v>-0.172625999999994</v>
      </c>
      <c r="H11" s="6">
        <f>G11/F13*100</f>
        <v>-0.191083162120484</v>
      </c>
      <c r="K11" s="18"/>
    </row>
    <row r="12" customHeight="1" spans="1:11">
      <c r="A12" s="4" t="s">
        <v>10</v>
      </c>
      <c r="B12" s="4" t="s">
        <v>11</v>
      </c>
      <c r="D12" s="5"/>
      <c r="E12" s="5">
        <v>9</v>
      </c>
      <c r="F12" s="5">
        <v>81.15327</v>
      </c>
      <c r="G12" s="5">
        <f>F12-F13/10*9</f>
        <v>-0.153422999999989</v>
      </c>
      <c r="H12" s="6">
        <f>G12/F13*100</f>
        <v>-0.169826978450582</v>
      </c>
      <c r="K12" s="18"/>
    </row>
    <row r="13" customHeight="1" spans="1:11">
      <c r="A13" s="4" t="s">
        <v>12</v>
      </c>
      <c r="B13" s="4" t="s">
        <v>13</v>
      </c>
      <c r="D13" s="5"/>
      <c r="E13" s="5">
        <v>10</v>
      </c>
      <c r="F13" s="5">
        <v>90.34077</v>
      </c>
      <c r="G13" s="5">
        <v>0</v>
      </c>
      <c r="H13" s="6">
        <f>G13/F13*100</f>
        <v>0</v>
      </c>
      <c r="K13" s="18"/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</sheetData>
  <sortState ref="K3:K13">
    <sortCondition ref="K3"/>
  </sortState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芯明天科技张工</cp:lastModifiedBy>
  <dcterms:created xsi:type="dcterms:W3CDTF">2018-09-20T06:11:00Z</dcterms:created>
  <cp:lastPrinted>2019-04-01T01:11:00Z</cp:lastPrinted>
  <dcterms:modified xsi:type="dcterms:W3CDTF">2021-10-18T00:45:45Z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D54D0E8A4C6B4A659C72C2968B1CE191</vt:lpwstr>
  </property>
</Properties>
</file>